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Agnieszka Husarz\1_PRZETARGI\WYKONAWSTWO\Mokronoska\Mokronoska_skrzyżowanie_ odcinek 2\materiały do przetargu\"/>
    </mc:Choice>
  </mc:AlternateContent>
  <bookViews>
    <workbookView xWindow="0" yWindow="0" windowWidth="19200" windowHeight="6435" activeTab="6"/>
  </bookViews>
  <sheets>
    <sheet name="Drogi" sheetId="1" r:id="rId1"/>
    <sheet name="ORD" sheetId="3" r:id="rId2"/>
    <sheet name="Sanitarna " sheetId="6" r:id="rId3"/>
    <sheet name="Sygnalizacja" sheetId="2" r:id="rId4"/>
    <sheet name="Oświetlenie" sheetId="7" r:id="rId5"/>
    <sheet name="Telek" sheetId="4" r:id="rId6"/>
    <sheet name="Zieleń" sheetId="5" r:id="rId7"/>
    <sheet name="SN i nn" sheetId="8" r:id="rId8"/>
  </sheets>
  <calcPr calcId="152511"/>
</workbook>
</file>

<file path=xl/calcChain.xml><?xml version="1.0" encoding="utf-8"?>
<calcChain xmlns="http://schemas.openxmlformats.org/spreadsheetml/2006/main">
  <c r="A32" i="5" l="1"/>
  <c r="A33" i="5"/>
  <c r="A34" i="5" s="1"/>
  <c r="A35" i="5" s="1"/>
  <c r="A36" i="5" s="1"/>
  <c r="A37" i="5" s="1"/>
  <c r="A38" i="5" s="1"/>
  <c r="A31" i="5"/>
  <c r="G27" i="5"/>
  <c r="G28" i="5" s="1"/>
  <c r="G49" i="8" l="1"/>
  <c r="G48" i="8"/>
  <c r="G47" i="8"/>
  <c r="G46" i="8"/>
  <c r="G45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2" i="8"/>
  <c r="G11" i="8"/>
  <c r="G10" i="8"/>
  <c r="G9" i="8"/>
  <c r="G8" i="8"/>
  <c r="G7" i="8"/>
  <c r="G6" i="8"/>
  <c r="G43" i="8" l="1"/>
  <c r="G50" i="8"/>
  <c r="G28" i="8"/>
  <c r="G13" i="8"/>
  <c r="G62" i="6"/>
  <c r="G61" i="6"/>
  <c r="G67" i="6"/>
  <c r="G66" i="6"/>
  <c r="G65" i="6"/>
  <c r="G64" i="6"/>
  <c r="G60" i="6"/>
  <c r="G59" i="6"/>
  <c r="G58" i="6"/>
  <c r="G57" i="6"/>
  <c r="G54" i="6"/>
  <c r="G53" i="6"/>
  <c r="G52" i="6"/>
  <c r="G51" i="6"/>
  <c r="G50" i="6"/>
  <c r="G49" i="6"/>
  <c r="G48" i="6"/>
  <c r="G47" i="6"/>
  <c r="G46" i="6"/>
  <c r="G45" i="6"/>
  <c r="G40" i="6"/>
  <c r="G39" i="6"/>
  <c r="G38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4" i="6"/>
  <c r="G8" i="6"/>
  <c r="G9" i="6"/>
  <c r="G10" i="6"/>
  <c r="G11" i="6"/>
  <c r="G12" i="6"/>
  <c r="G13" i="6"/>
  <c r="G7" i="6"/>
  <c r="G51" i="8" l="1"/>
  <c r="A125" i="1"/>
  <c r="A126" i="1" s="1"/>
  <c r="A127" i="1" s="1"/>
  <c r="A128" i="1" s="1"/>
  <c r="A129" i="1" s="1"/>
  <c r="A130" i="1" s="1"/>
  <c r="A131" i="1" s="1"/>
  <c r="A134" i="1" s="1"/>
  <c r="A135" i="1" s="1"/>
  <c r="A136" i="1" s="1"/>
  <c r="A137" i="1" s="1"/>
  <c r="A138" i="1" s="1"/>
  <c r="A139" i="1" s="1"/>
  <c r="A140" i="1" s="1"/>
  <c r="A141" i="1" s="1"/>
  <c r="A144" i="1" s="1"/>
  <c r="A145" i="1" s="1"/>
  <c r="A146" i="1" s="1"/>
  <c r="A147" i="1" s="1"/>
  <c r="A111" i="1"/>
  <c r="A112" i="1" s="1"/>
  <c r="A113" i="1" s="1"/>
  <c r="A114" i="1" s="1"/>
  <c r="A115" i="1" s="1"/>
  <c r="A118" i="1" s="1"/>
  <c r="A119" i="1" s="1"/>
  <c r="A120" i="1" s="1"/>
  <c r="A121" i="1" s="1"/>
  <c r="A103" i="1"/>
  <c r="A104" i="1" s="1"/>
  <c r="A105" i="1" s="1"/>
  <c r="A106" i="1" s="1"/>
  <c r="A107" i="1" s="1"/>
  <c r="A102" i="1"/>
  <c r="A96" i="1"/>
  <c r="A97" i="1" s="1"/>
  <c r="A98" i="1" s="1"/>
  <c r="A95" i="1"/>
  <c r="A89" i="1"/>
  <c r="A90" i="1" s="1"/>
  <c r="A91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7" i="1" s="1"/>
  <c r="A48" i="1" s="1"/>
  <c r="A49" i="1" s="1"/>
  <c r="A50" i="1" s="1"/>
  <c r="A51" i="1" s="1"/>
  <c r="A52" i="1" s="1"/>
  <c r="A53" i="1" s="1"/>
  <c r="A54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7" i="1"/>
  <c r="A136" i="4" l="1"/>
  <c r="A121" i="4"/>
  <c r="A102" i="4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20" i="4" s="1"/>
  <c r="A122" i="4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01" i="4"/>
  <c r="A100" i="4"/>
  <c r="A85" i="4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83" i="4"/>
  <c r="A84" i="4"/>
  <c r="A82" i="4"/>
  <c r="A81" i="4"/>
  <c r="A67" i="4"/>
  <c r="A68" i="4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66" i="4"/>
  <c r="A65" i="4"/>
  <c r="E40" i="4"/>
  <c r="G6" i="3"/>
  <c r="G7" i="3"/>
  <c r="G8" i="3"/>
  <c r="G9" i="3"/>
  <c r="G10" i="3"/>
  <c r="G11" i="3"/>
  <c r="G12" i="3"/>
  <c r="G13" i="3"/>
  <c r="G14" i="3"/>
  <c r="G6" i="7" l="1"/>
  <c r="G7" i="7"/>
  <c r="G8" i="7"/>
  <c r="G9" i="7"/>
  <c r="G10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41" i="6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21" i="5"/>
  <c r="G22" i="5"/>
  <c r="G23" i="5"/>
  <c r="G24" i="5"/>
  <c r="G25" i="5"/>
  <c r="G26" i="5"/>
  <c r="G30" i="5"/>
  <c r="G31" i="5"/>
  <c r="G32" i="5"/>
  <c r="G33" i="5"/>
  <c r="G34" i="5"/>
  <c r="G35" i="5"/>
  <c r="G36" i="5"/>
  <c r="G37" i="5"/>
  <c r="G38" i="5"/>
  <c r="G41" i="5"/>
  <c r="G42" i="5"/>
  <c r="G43" i="5"/>
  <c r="G44" i="5"/>
  <c r="G45" i="5"/>
  <c r="G46" i="5"/>
  <c r="G47" i="5"/>
  <c r="G48" i="5"/>
  <c r="G51" i="5"/>
  <c r="G52" i="5" s="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7" i="4"/>
  <c r="G48" i="4"/>
  <c r="G49" i="4"/>
  <c r="G50" i="4"/>
  <c r="G51" i="4"/>
  <c r="G52" i="4"/>
  <c r="G53" i="4"/>
  <c r="G54" i="4"/>
  <c r="G57" i="4"/>
  <c r="G58" i="4"/>
  <c r="G59" i="4"/>
  <c r="G60" i="4"/>
  <c r="G61" i="4"/>
  <c r="G62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7" i="3"/>
  <c r="G18" i="3"/>
  <c r="G19" i="3"/>
  <c r="G20" i="3"/>
  <c r="G21" i="3"/>
  <c r="G22" i="3"/>
  <c r="G23" i="3"/>
  <c r="G149" i="2"/>
  <c r="G150" i="2" s="1"/>
  <c r="G146" i="2"/>
  <c r="G147" i="2" s="1"/>
  <c r="G143" i="2"/>
  <c r="G144" i="2" s="1"/>
  <c r="G140" i="2"/>
  <c r="G141" i="2" s="1"/>
  <c r="G137" i="2"/>
  <c r="G138" i="2" s="1"/>
  <c r="G134" i="2"/>
  <c r="G135" i="2" s="1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2" i="2"/>
  <c r="G111" i="2"/>
  <c r="G110" i="2"/>
  <c r="G109" i="2"/>
  <c r="G108" i="2"/>
  <c r="G107" i="2"/>
  <c r="G106" i="2"/>
  <c r="G105" i="2"/>
  <c r="G104" i="2"/>
  <c r="G103" i="2"/>
  <c r="G102" i="2"/>
  <c r="G98" i="2"/>
  <c r="G97" i="2"/>
  <c r="G96" i="2"/>
  <c r="G95" i="2"/>
  <c r="G94" i="2"/>
  <c r="G91" i="2"/>
  <c r="G90" i="2"/>
  <c r="G89" i="2"/>
  <c r="G88" i="2"/>
  <c r="G87" i="2"/>
  <c r="G84" i="2"/>
  <c r="G83" i="2"/>
  <c r="G82" i="2"/>
  <c r="G81" i="2"/>
  <c r="G80" i="2"/>
  <c r="G77" i="2"/>
  <c r="G76" i="2"/>
  <c r="G75" i="2"/>
  <c r="G74" i="2"/>
  <c r="G73" i="2"/>
  <c r="G70" i="2"/>
  <c r="G69" i="2"/>
  <c r="G68" i="2"/>
  <c r="G67" i="2"/>
  <c r="G66" i="2"/>
  <c r="G63" i="2"/>
  <c r="G62" i="2"/>
  <c r="G61" i="2"/>
  <c r="G60" i="2"/>
  <c r="G59" i="2"/>
  <c r="G56" i="2"/>
  <c r="G55" i="2"/>
  <c r="G54" i="2"/>
  <c r="G53" i="2"/>
  <c r="G52" i="2"/>
  <c r="G49" i="2"/>
  <c r="G48" i="2"/>
  <c r="G47" i="2"/>
  <c r="G46" i="2"/>
  <c r="G45" i="2"/>
  <c r="G42" i="2"/>
  <c r="G41" i="2"/>
  <c r="G40" i="2"/>
  <c r="G39" i="2"/>
  <c r="G38" i="2"/>
  <c r="G35" i="2"/>
  <c r="G34" i="2"/>
  <c r="G33" i="2"/>
  <c r="G32" i="2"/>
  <c r="G31" i="2"/>
  <c r="G28" i="2"/>
  <c r="G27" i="2"/>
  <c r="G26" i="2"/>
  <c r="G25" i="2"/>
  <c r="G24" i="2"/>
  <c r="G21" i="2"/>
  <c r="G20" i="2"/>
  <c r="G19" i="2"/>
  <c r="G18" i="2"/>
  <c r="G17" i="2"/>
  <c r="G14" i="2"/>
  <c r="G13" i="2"/>
  <c r="G12" i="2"/>
  <c r="G11" i="2"/>
  <c r="G10" i="2"/>
  <c r="G6" i="2"/>
  <c r="G7" i="2" s="1"/>
  <c r="G200" i="1"/>
  <c r="G199" i="1"/>
  <c r="G198" i="1"/>
  <c r="G195" i="1"/>
  <c r="G194" i="1"/>
  <c r="G193" i="1"/>
  <c r="G190" i="1"/>
  <c r="G189" i="1"/>
  <c r="G188" i="1"/>
  <c r="G187" i="1"/>
  <c r="G186" i="1"/>
  <c r="G183" i="1"/>
  <c r="G184" i="1" s="1"/>
  <c r="G180" i="1"/>
  <c r="G179" i="1"/>
  <c r="G178" i="1"/>
  <c r="G177" i="1"/>
  <c r="G174" i="1"/>
  <c r="G173" i="1"/>
  <c r="G172" i="1"/>
  <c r="G171" i="1"/>
  <c r="G170" i="1"/>
  <c r="G169" i="1"/>
  <c r="G168" i="1"/>
  <c r="G167" i="1"/>
  <c r="G164" i="1"/>
  <c r="G163" i="1"/>
  <c r="G162" i="1"/>
  <c r="G161" i="1"/>
  <c r="G160" i="1"/>
  <c r="G159" i="1"/>
  <c r="G156" i="1"/>
  <c r="G155" i="1"/>
  <c r="G154" i="1"/>
  <c r="G153" i="1"/>
  <c r="G152" i="1"/>
  <c r="G151" i="1"/>
  <c r="G150" i="1"/>
  <c r="G147" i="1"/>
  <c r="G146" i="1"/>
  <c r="G145" i="1"/>
  <c r="G144" i="1"/>
  <c r="G141" i="1"/>
  <c r="G140" i="1"/>
  <c r="G139" i="1"/>
  <c r="G138" i="1"/>
  <c r="G137" i="1"/>
  <c r="G136" i="1"/>
  <c r="G135" i="1"/>
  <c r="G134" i="1"/>
  <c r="G131" i="1"/>
  <c r="G130" i="1"/>
  <c r="G129" i="1"/>
  <c r="G128" i="1"/>
  <c r="G127" i="1"/>
  <c r="G126" i="1"/>
  <c r="G125" i="1"/>
  <c r="G124" i="1"/>
  <c r="G121" i="1"/>
  <c r="G120" i="1"/>
  <c r="G119" i="1"/>
  <c r="G118" i="1"/>
  <c r="G115" i="1"/>
  <c r="G114" i="1"/>
  <c r="G113" i="1"/>
  <c r="G112" i="1"/>
  <c r="G111" i="1"/>
  <c r="G110" i="1"/>
  <c r="G107" i="1"/>
  <c r="G106" i="1"/>
  <c r="G105" i="1"/>
  <c r="G104" i="1"/>
  <c r="G103" i="1"/>
  <c r="G102" i="1"/>
  <c r="G101" i="1"/>
  <c r="G98" i="1"/>
  <c r="G97" i="1"/>
  <c r="G96" i="1"/>
  <c r="G95" i="1"/>
  <c r="G94" i="1"/>
  <c r="G91" i="1"/>
  <c r="G90" i="1"/>
  <c r="G89" i="1"/>
  <c r="G88" i="1"/>
  <c r="G92" i="1" s="1"/>
  <c r="G85" i="1"/>
  <c r="G84" i="1"/>
  <c r="G83" i="1"/>
  <c r="G82" i="1"/>
  <c r="G79" i="1"/>
  <c r="G78" i="1"/>
  <c r="G77" i="1"/>
  <c r="G76" i="1"/>
  <c r="G75" i="1"/>
  <c r="G74" i="1"/>
  <c r="G73" i="1"/>
  <c r="G72" i="1"/>
  <c r="G71" i="1"/>
  <c r="G70" i="1"/>
  <c r="G67" i="1"/>
  <c r="G66" i="1"/>
  <c r="G65" i="1"/>
  <c r="G64" i="1"/>
  <c r="G63" i="1"/>
  <c r="G62" i="1"/>
  <c r="G61" i="1"/>
  <c r="G60" i="1"/>
  <c r="G59" i="1"/>
  <c r="G58" i="1"/>
  <c r="G57" i="1"/>
  <c r="G54" i="1"/>
  <c r="G53" i="1"/>
  <c r="G52" i="1"/>
  <c r="G51" i="1"/>
  <c r="G50" i="1"/>
  <c r="G49" i="1"/>
  <c r="G48" i="1"/>
  <c r="G47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175" i="1" l="1"/>
  <c r="G181" i="1"/>
  <c r="G165" i="1"/>
  <c r="G45" i="4"/>
  <c r="G63" i="4"/>
  <c r="G55" i="4"/>
  <c r="G98" i="4"/>
  <c r="G161" i="4"/>
  <c r="G118" i="4"/>
  <c r="G79" i="4"/>
  <c r="G134" i="4"/>
  <c r="G19" i="5"/>
  <c r="G49" i="5"/>
  <c r="G39" i="5"/>
  <c r="G11" i="7"/>
  <c r="G35" i="7"/>
  <c r="G29" i="2"/>
  <c r="G85" i="2"/>
  <c r="G15" i="2"/>
  <c r="G64" i="2"/>
  <c r="G113" i="2"/>
  <c r="G50" i="2"/>
  <c r="G132" i="2"/>
  <c r="G43" i="2"/>
  <c r="G57" i="2"/>
  <c r="G99" i="2"/>
  <c r="G71" i="2"/>
  <c r="G36" i="2"/>
  <c r="G92" i="2"/>
  <c r="G22" i="2"/>
  <c r="G78" i="2"/>
  <c r="G55" i="6"/>
  <c r="G36" i="6"/>
  <c r="G42" i="6" s="1"/>
  <c r="G15" i="3"/>
  <c r="G24" i="3"/>
  <c r="G99" i="1"/>
  <c r="G148" i="1"/>
  <c r="G196" i="1"/>
  <c r="G122" i="1"/>
  <c r="G45" i="1"/>
  <c r="G55" i="1"/>
  <c r="G116" i="1"/>
  <c r="G80" i="1"/>
  <c r="G108" i="1"/>
  <c r="G68" i="1"/>
  <c r="G132" i="1"/>
  <c r="G142" i="1"/>
  <c r="G191" i="1"/>
  <c r="G201" i="1"/>
  <c r="G86" i="1"/>
  <c r="G157" i="1"/>
  <c r="G162" i="4" l="1"/>
  <c r="G53" i="5"/>
  <c r="G36" i="7"/>
  <c r="G100" i="2"/>
  <c r="G151" i="2" s="1"/>
  <c r="G68" i="6"/>
  <c r="G25" i="3"/>
  <c r="G202" i="1"/>
</calcChain>
</file>

<file path=xl/sharedStrings.xml><?xml version="1.0" encoding="utf-8"?>
<sst xmlns="http://schemas.openxmlformats.org/spreadsheetml/2006/main" count="2284" uniqueCount="739">
  <si>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</si>
  <si>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</si>
  <si>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</si>
  <si>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</si>
  <si>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</si>
  <si>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</si>
  <si>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</si>
  <si>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</si>
  <si>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</si>
  <si>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</si>
  <si>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</si>
  <si>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</si>
  <si>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</si>
  <si>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</si>
  <si>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</si>
  <si>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ROBOTY ZIEMNE I PRZYGOTOWAWCZE</t>
  </si>
  <si>
    <t>D-01.01.01</t>
  </si>
  <si>
    <t>kpl</t>
  </si>
  <si>
    <t>Roboty pomiarowe</t>
  </si>
  <si>
    <t>km</t>
  </si>
  <si>
    <t>D-01.02.04</t>
  </si>
  <si>
    <t>Cięcie piłą nawierzchni bitumicznych na połączeniu z istniejącą jezdnią bitumiczną</t>
  </si>
  <si>
    <t>m</t>
  </si>
  <si>
    <t>Roboty remontowe - frezowanie nawierzchni bitumicznej o gr. 18 cm z odwozem odpadu i utylizacją</t>
  </si>
  <si>
    <t>m2</t>
  </si>
  <si>
    <t>Mechaniczne rozebranie nawierzchni z mieszanek mineralno-bitumicznych o grubości 18cm</t>
  </si>
  <si>
    <t>Rozebranie jezdni/zjazdów/utwardzeń  o nawierzchni betonowej  gr. 15 cm</t>
  </si>
  <si>
    <t>Rozebranie zjazdów o nawierzchni bitumicznej gr. 12 cm</t>
  </si>
  <si>
    <t>Rozebranie zjazdów o nawierzchni z kostki betonowej  na podsypce cementowo-piaskowej</t>
  </si>
  <si>
    <t>9</t>
  </si>
  <si>
    <t>Rozebranie nawierzchni chodników, opasek i wysp z kostki betonowej na podsypce cementowo-piaskowej</t>
  </si>
  <si>
    <t>10</t>
  </si>
  <si>
    <t>Rozebranie nawierzchni chodników z płytki betonowej  na podsypce cementowo-piaskowej</t>
  </si>
  <si>
    <t>11</t>
  </si>
  <si>
    <t>Rozebranie nawierzchni z kostek betonowych "stop"  na podsypce cementowo-piaskowej</t>
  </si>
  <si>
    <t>12</t>
  </si>
  <si>
    <t>Rozebranie nawierzchni zatok/mijesc  postojowych z kostki betonowej na podsypce cementowo-piaskowej</t>
  </si>
  <si>
    <t>13</t>
  </si>
  <si>
    <t>Rozebranie wysepek/utwardzeń z kruszywa kamienego gr. 15 cm</t>
  </si>
  <si>
    <t>14</t>
  </si>
  <si>
    <t>Rozebranie płyt ażurowych na skarpach rowu</t>
  </si>
  <si>
    <t>15</t>
  </si>
  <si>
    <t>Mechaniczne rozebranie podbudowy z kruszywa kamiennego o grubości 15 cm</t>
  </si>
  <si>
    <t>16</t>
  </si>
  <si>
    <t>Mechaniczne rozebranie podbudowy z kruszywa kamiennego o grubości 25 cm</t>
  </si>
  <si>
    <t>17</t>
  </si>
  <si>
    <t>Mechaniczne rozebranie podbudowy z gruntu stabilizowanego o grubości 25 cm</t>
  </si>
  <si>
    <t>18</t>
  </si>
  <si>
    <t>Mechaniczne rozebranie podbudowy betonowej o grubości 25 cm</t>
  </si>
  <si>
    <t>19</t>
  </si>
  <si>
    <t>Rozebranie krawężników betonowych 20x30 cm na podsypce cementowo-piaskowej</t>
  </si>
  <si>
    <t>20</t>
  </si>
  <si>
    <t>Rozebranie obrzeży 8x30 cm na podsypce piaskowej</t>
  </si>
  <si>
    <t>21</t>
  </si>
  <si>
    <t>Rozebranie ścieku z kostki betonowej z jednego rzędu na podsypce cementowo-piaskowej</t>
  </si>
  <si>
    <t>22</t>
  </si>
  <si>
    <t>Rozebranie ścieku z kostki betonowej z dwóch rzędów na podsypce cementowo-piaskowej</t>
  </si>
  <si>
    <t>23</t>
  </si>
  <si>
    <t>Mechaniczne rozebranie ścieku  z kostki kamiennej rzędowej o wysokości 18 cm na podsypce cementowo-piaskowej; przyjęto odzysk kostki - 90%</t>
  </si>
  <si>
    <t>24</t>
  </si>
  <si>
    <t>Czyszczenie kostki kamiennej 18/20 z 5 stron z zaprawy cem.-piask</t>
  </si>
  <si>
    <t>25</t>
  </si>
  <si>
    <t>Rozebranie ław  z betonu</t>
  </si>
  <si>
    <t>m3</t>
  </si>
  <si>
    <t>26</t>
  </si>
  <si>
    <t>Załadunek i wywóz odpadów powstałych z rozbiórek na składowisko wykonawcy</t>
  </si>
  <si>
    <t>27</t>
  </si>
  <si>
    <t>Załadunek i wywóz gruzu kamiennego na magazyn Zdium</t>
  </si>
  <si>
    <t>28</t>
  </si>
  <si>
    <t>Koszty składowania i zagospodarowania odpadów bitumicznych</t>
  </si>
  <si>
    <t>t</t>
  </si>
  <si>
    <t>29</t>
  </si>
  <si>
    <t>Koszty składowania i zagospodarowania odpadów betonowych i kruszyw</t>
  </si>
  <si>
    <t>30</t>
  </si>
  <si>
    <t>D-02.01.01</t>
  </si>
  <si>
    <t>Korytowanie pod konstrukcję nowej  nawierzchni   wraz z załadunkiem, wywozem na składowisko wykonawcy oraz kosztem utylizacji,</t>
  </si>
  <si>
    <t>31</t>
  </si>
  <si>
    <t>D-02.01.03</t>
  </si>
  <si>
    <t>Wykonanie nasypu wraz z zagęszczeniem i pozyskaniem gruntu</t>
  </si>
  <si>
    <t>32</t>
  </si>
  <si>
    <t>Rozbiórka koszy na śmieci wraz z odwozem oraz utylizacją odpadów</t>
  </si>
  <si>
    <t>szt.</t>
  </si>
  <si>
    <t>33</t>
  </si>
  <si>
    <t>Rozebranie istniejacego ogrodzenia wraz z odwozem oraz utylizacją</t>
  </si>
  <si>
    <t>mb</t>
  </si>
  <si>
    <t>34</t>
  </si>
  <si>
    <t>Przestawienie tablic informacyjnych przy przystankach</t>
  </si>
  <si>
    <t>35</t>
  </si>
  <si>
    <t>Rozebranie przepustu pod zjazdami wywóz i utylizacja</t>
  </si>
  <si>
    <t>36</t>
  </si>
  <si>
    <t>Rozebranie murków betonowych przy przepuście wraz z wywozem i utylizacją</t>
  </si>
  <si>
    <t>37</t>
  </si>
  <si>
    <t>Rozebranie ławek wraz z  wywozem na magazyn właściciela</t>
  </si>
  <si>
    <t>38</t>
  </si>
  <si>
    <t>Rzbiórka w wywóz oraz utylizacja ścian i fundamentów piwnic</t>
  </si>
  <si>
    <t>39</t>
  </si>
  <si>
    <t>Wywóz odpadów i śmieci  i uporządkowanie terenu w rejonie działek 5/68 i 5/69 i 5/93</t>
  </si>
  <si>
    <t>40</t>
  </si>
  <si>
    <t xml:space="preserve">D.03.02.01b </t>
  </si>
  <si>
    <t>Regulacja pionowa studni kablowej- teletechnicznej (również podmurowanie)</t>
  </si>
  <si>
    <t>RAZEM 1 ROBOTY ZIEMNE I PRZYGOTOWAWCZE</t>
  </si>
  <si>
    <t>JEZDNIA - ruch KR2 (Jordanowska, Cesarzowicka)</t>
  </si>
  <si>
    <t>41</t>
  </si>
  <si>
    <t>D-04.01.01</t>
  </si>
  <si>
    <t>Profilowanie i zagęszczenie podłoża pod warstwy konstrukcyjne nawierzchni</t>
  </si>
  <si>
    <t>42</t>
  </si>
  <si>
    <t>D-04.05.01</t>
  </si>
  <si>
    <t>Warstwa wzmacniająca mrozoochronna- piasek stabilizowany cementem C1,5/2 =&lt;4,00 Mpa, gr. 30cm</t>
  </si>
  <si>
    <t>43</t>
  </si>
  <si>
    <t>D-04.04.02</t>
  </si>
  <si>
    <t>Wykonanie podbudowy zasadniczej z kruszywa łamanego o ciągłym uziarnieniu 0/63 stabilizowanego mechanicznie C90/3, gr. 20cm</t>
  </si>
  <si>
    <t>44</t>
  </si>
  <si>
    <t>D-04.03.01</t>
  </si>
  <si>
    <t>Mechaniczne oczyszczenie i skropienie emulsją asfaltową na zimno podbudowy tłuczniowej</t>
  </si>
  <si>
    <t>45</t>
  </si>
  <si>
    <t>D-05.03.05b</t>
  </si>
  <si>
    <t>Wykonanie warstwy wiążącej z mieszanki mineralno-asfaltowej AC16W, gr. 8cm wraz ze skropieniem emulsją asfaltową</t>
  </si>
  <si>
    <t>46</t>
  </si>
  <si>
    <t>Mechaniczne oczyszczenie i skropienie emulsją asfaltową na zimno podbudowy lub nawierzchni betonowej/bitumicznej;</t>
  </si>
  <si>
    <t>47</t>
  </si>
  <si>
    <t>D-05.03.05a</t>
  </si>
  <si>
    <t>Wykonanie warstwy ścieralnej z mieszanki mineralno-asfaltowej AC8S, gr. 4cm z uszczelnieniem krawędzi taśmą bitumicną</t>
  </si>
  <si>
    <t>48</t>
  </si>
  <si>
    <t>D-08.02.02</t>
  </si>
  <si>
    <t>Przejście dla pieszych - Wykonanie nawierzchni z kostki betonowej typu tablo 20x20 - szarej gr. 8 cm na podsypce cementowo-piaskowej, spoiny wypełnione piaskiem - na przejściu dla pieszych</t>
  </si>
  <si>
    <t>RAZEM 2 JEZDNIA - ruch KR2 (Jordanowska, Cesarzowicka)</t>
  </si>
  <si>
    <t>JEZDNIA - ruch KR5 (Mokronoska, Wiejska, Awicenny)</t>
  </si>
  <si>
    <t>49</t>
  </si>
  <si>
    <t>50</t>
  </si>
  <si>
    <t>Wykonanie warstwy ulepszonego podłoża- grunt stabilizowany cementem  C0,4/0,5 =&lt; Rm=2,00 MP, gr. 25cm</t>
  </si>
  <si>
    <t>51</t>
  </si>
  <si>
    <t>Wykonanie warstwy mrozoochronnej z kruszywa łamanego o ciągłym uziarnieniu 0/63 stabilizowanego mechanicznie CNR, gr. 20cm</t>
  </si>
  <si>
    <t>52</t>
  </si>
  <si>
    <t>Wykonanie podbudowy pomocniczej z piasku stabilizowanego cementem C5/6 =&lt;10,00 Mpa, gr. 15cm</t>
  </si>
  <si>
    <t>53</t>
  </si>
  <si>
    <t>Wykonanie podbudowy zasadniczej z kruszywa łamanego o ciągłym uziarnieniu 0/63 stabilizowanego  mechanicznie C90/3, gr. 20cm</t>
  </si>
  <si>
    <t>54</t>
  </si>
  <si>
    <t>55</t>
  </si>
  <si>
    <t>D-04.07.01a</t>
  </si>
  <si>
    <t>Wykonanie podbudowy zasadniczej z mieszanki mineralno-asfaltowe AC 22P, gr. 12 cm</t>
  </si>
  <si>
    <t>56</t>
  </si>
  <si>
    <t>57</t>
  </si>
  <si>
    <t>Wykonanie warstwy wiążącej z mieszanki mineralno-asfaltowej AC16W, gr. 8cm</t>
  </si>
  <si>
    <t>58</t>
  </si>
  <si>
    <t>59</t>
  </si>
  <si>
    <t>Wykonanie warstwy ścieralnej z SMA11, gr. 4cm   z uszczelnieniem krawędzi taśmą bitumicną</t>
  </si>
  <si>
    <t>RAZEM 3 JEZDNIA - ruch KR5 (Mokronoska, Wiejska, Awicenny)</t>
  </si>
  <si>
    <t>JEZDNIA - łącznik</t>
  </si>
  <si>
    <t>60</t>
  </si>
  <si>
    <t>61</t>
  </si>
  <si>
    <t>62</t>
  </si>
  <si>
    <t>Wykonanie podbudowy z kruszywa łamanego (stabilizowanego mechanicznie), o ciągłym uziarnieniu 0/63 stabilizowane mechanicznie C90/3, gr.20cm</t>
  </si>
  <si>
    <t>63</t>
  </si>
  <si>
    <t>64</t>
  </si>
  <si>
    <t>Przejazd rowerowy - Wykonanie warstwy wiążącej z mieszanki mineralno-asfaltowej AC16W, gr. 8cm</t>
  </si>
  <si>
    <t>65</t>
  </si>
  <si>
    <t>66</t>
  </si>
  <si>
    <t>Przejazd rowerowy - Wykonanie warstwy ścieralnej z mieszanki mineralno-asfaltowej AC8S, gr. 4cm  z uszczelnieniem krawędzi taśmą bitumicną</t>
  </si>
  <si>
    <t>67</t>
  </si>
  <si>
    <t>68</t>
  </si>
  <si>
    <t>Wyniesienia - Wykonanie nawierzchni z kostki betonowej typu tablo 20x20 - grafitowej gr. 8 cm na podsypce cementowo-piaskowej, spoiny wypełnione piaskiem- na wyniesieniach z kostki betonowej</t>
  </si>
  <si>
    <t>69</t>
  </si>
  <si>
    <t>Jezdnia - Wykonanie nawierzchni z kostki betonowej typu tablo 20x20 - szarej gr. 8 cm na podsypce cementowo-piaskowej, spoiny wypełnione piaskiem</t>
  </si>
  <si>
    <t>RAZEM 4 JEZDNIA - łącznik</t>
  </si>
  <si>
    <t>SIĘGACZ JORDANOWSKIEJ - DROGA WEWNĘTRZNA TABLO</t>
  </si>
  <si>
    <t>70</t>
  </si>
  <si>
    <t>71</t>
  </si>
  <si>
    <t>72</t>
  </si>
  <si>
    <t>73</t>
  </si>
  <si>
    <t>Wykonanie nawierzchni z kostki betonowej typu tablo 20x20 - szarej gr. 8 cm na podsypce cementowo-piaskowej, spoiny wypełnione piaskiem</t>
  </si>
  <si>
    <t>RAZEM 5 SIĘGACZ JORDANOWSKIEJ - DROGA WEWNĘTRZNA TABLO</t>
  </si>
  <si>
    <t>SIĘGACZ JORDANOWSKIEJ - DROGA WEWNĘTRZNA AŻUROWA</t>
  </si>
  <si>
    <t>74</t>
  </si>
  <si>
    <t>75</t>
  </si>
  <si>
    <t>76</t>
  </si>
  <si>
    <t>Wykonanie podbudowy z kruszywa łamanego o ciągłym uziarnieniu 0/63 stabilizowane mechanicznie C90/3, gr. 19cm</t>
  </si>
  <si>
    <t>77</t>
  </si>
  <si>
    <t>Wykonanie nawierzchni z płyt betonowych ażurowych wypełnionych kruszywem, gr. 10cm na miale kamiennym 0/5 gr. 3 cm</t>
  </si>
  <si>
    <t>RAZEM 6 SIĘGACZ JORDANOWSKIEJ - DROGA WEWNĘTRZNA AŻUROWA</t>
  </si>
  <si>
    <t>ŚCIEŻKA ROWEROWA</t>
  </si>
  <si>
    <t>78</t>
  </si>
  <si>
    <t>79</t>
  </si>
  <si>
    <t>Wykonanie warstwy wzmacniającej z piasku stabilizowanego cementem C0,4/0,5&lt; Rm=2,00 Mpa, gr. 15cm</t>
  </si>
  <si>
    <t>80</t>
  </si>
  <si>
    <t>Wykonanie podbudowy z kruszywa łamanego (stabilizowanego mechanicznie), grubość warstwy po zagęszczeniu 15cm (uziarnienie 0/31.5)</t>
  </si>
  <si>
    <t>81</t>
  </si>
  <si>
    <t>82</t>
  </si>
  <si>
    <t>Wykonanie warstwy ścieralnej z mieszanki mineralno-asfaltowej AC8S, gr. 4cm wraz  z uszczelnieniem krawędzi taśmą bitumicną</t>
  </si>
  <si>
    <t>RAZEM 7 ŚCIEŻKA ROWEROWA</t>
  </si>
  <si>
    <t>CHODNIKI DOJŚCIA</t>
  </si>
  <si>
    <t>83</t>
  </si>
  <si>
    <t>84</t>
  </si>
  <si>
    <t>Wykonanie warstwy wzmacniającej z piasku stabilizowanego cementem C0,4/0,5 =&lt; Rm=2,00 Mpa, gr. 10cm</t>
  </si>
  <si>
    <t>85</t>
  </si>
  <si>
    <t>86</t>
  </si>
  <si>
    <t>Wykonanie nawierzchni z kostki betonowej typu tablo 20x20x8cm wraz z obustronnymi pasami z kostki grafitowej Holland 10x20x8 cm na podsypce cementowo-piaskowej.</t>
  </si>
  <si>
    <t>87</t>
  </si>
  <si>
    <t>Wykonanie nawierzchni z betonowych kostek STOP koloru żółtego o strukturze nitowanej o wymiarach 10x20x8cm, na podsypce cementowo-piaskowej</t>
  </si>
  <si>
    <t>88</t>
  </si>
  <si>
    <t>Wykonanie pasa prowadzącego z wykorzystaniem płytki kierunkowej koloru żółtego o wym. 30x30x8cm o szerokości 30 cm ułożonej osiowo w połowie szerokości chodnika/ciągu pieszego</t>
  </si>
  <si>
    <t>89</t>
  </si>
  <si>
    <t>Wykonanie pola ostrzegawczego ułożonego na przecięciach kierunków pieszych, z 4 szt. płytki ostrzegawczej 30x30x8cm- pole 60x60 cm</t>
  </si>
  <si>
    <t>RAZEM 8 CHODNIKI DOJŚCIA</t>
  </si>
  <si>
    <t>CHODNIKI/ŚCIEŻKI O NAWIERZCHNI PRZEPUSZCZALNEJ</t>
  </si>
  <si>
    <t>90</t>
  </si>
  <si>
    <t>91</t>
  </si>
  <si>
    <t>Wykonanie warstwy wzmacniającej z kruszywa naturalnego 2/8 stabilizowanego mechanicznie, gr. 10cm</t>
  </si>
  <si>
    <t>92</t>
  </si>
  <si>
    <t>Wykonanie podbudowy z kruszywa łamanego (stabilizowanego mechanicznie), grubość warstwy po zagęszczeniu 18cm (uziarnienie 4/31.5)</t>
  </si>
  <si>
    <t>93</t>
  </si>
  <si>
    <t>Wykonanie nawierzchni z mieszanki mineralno - żywicznej, gr. 4 cm</t>
  </si>
  <si>
    <t>94</t>
  </si>
  <si>
    <t>95</t>
  </si>
  <si>
    <t>RAZEM 9 CHODNIKI/ŚCIEŻKI O NAWIERZCHNI PRZEPUSZCZALNEJ</t>
  </si>
  <si>
    <t>OPASKI</t>
  </si>
  <si>
    <t>96</t>
  </si>
  <si>
    <t>97</t>
  </si>
  <si>
    <t>Wykonanie warstwy wzmacniającej z piasku stabilizowanego cementem  C0,4/0,5 Rm=2,00 Mpa, gr. 10 cm</t>
  </si>
  <si>
    <t>98</t>
  </si>
  <si>
    <t>99</t>
  </si>
  <si>
    <t>D-05.03.01b</t>
  </si>
  <si>
    <t>Wykonanie nawierzchni z kostki kamiennej granitowej cięto - łupanej 8/10cm na podsypce cementowo-piaskowej</t>
  </si>
  <si>
    <t>RAZEM 10 OPASKI</t>
  </si>
  <si>
    <t>ZJAZDY- ul. Mokronoska</t>
  </si>
  <si>
    <t>100</t>
  </si>
  <si>
    <t>Wykonanie warstwy mrozoochronnej- piasek stabilizowany cementem C5/6=&lt; 10,00 MPa, gr. 20cm</t>
  </si>
  <si>
    <t>Wykonanie nawierzchni z kostki betonowej grafitowa typu tablo 20x20x8cm spoinowana piaskiem na podsypce cementowo-piaskowej</t>
  </si>
  <si>
    <t>Wykonanie warstwy ścieralnej z mieszanki mineralno-asfaltowej AC8S, gr. 4cm</t>
  </si>
  <si>
    <t>RAZEM 11 ZJAZDY- ul. Mokronoska</t>
  </si>
  <si>
    <t>ZJAZDY- ul. Wiejska, Avicenny, Jordanowska</t>
  </si>
  <si>
    <t>Wykonanie warstwy wzmacniającej- piasek stabilizowany cementem C5/6 &lt;= 10,00 MPa, gr. 20cm</t>
  </si>
  <si>
    <t>Wykonanie nawierzchni z kostki betonowej grafitowa typu tablo 20x20x8cm spoinowana piaskiem, na podsypce cementowo-piaskowej</t>
  </si>
  <si>
    <t>Wykonanie nawierzchni z kostki betonowej  spoinowana piaskiem na podsypce cementowo-piaskowej</t>
  </si>
  <si>
    <t>Ciągłość chodnika - Wykonanie nawierzchni z kostki betonowej typu tablo 20x20 - szarej gr. 8 cm wraz z obustronnymi pasami z kostki grafitowej Holland 10x20x8 cm na podsypce cementowo-piaskowej, spoiny wypełnione piaskiem - na przejściu dla pieszych</t>
  </si>
  <si>
    <t>RAZEM 12 ZJAZDY- ul. Wiejska, Avicenny, Jordanowska</t>
  </si>
  <si>
    <t>MIEJSCA POSTOJOWE AŻUROWE</t>
  </si>
  <si>
    <t>RAZEM 13 MIEJSCA POSTOJOWE AŻUROWE</t>
  </si>
  <si>
    <t>MIEJSCA POSTOJOWE DLA NIEPEŁNOSPRAWNYCH</t>
  </si>
  <si>
    <t>RAZEM 14 MIEJSCA POSTOJOWE DLA NIEPEŁNOSPRAWNYCH</t>
  </si>
  <si>
    <t>ZATOKA AUTOBUSOWA</t>
  </si>
  <si>
    <t>Wykonanie podbudowy z betonu cementowego C20/25 z dylatacją, gr. 30 cm</t>
  </si>
  <si>
    <t>Wykonanie nawierzchni z kostki kamiennej 18x18cm cięto łupanej granitowej spoinowanej zaprawą cementową na podsypce cementowo-piaskowej 1:3 lub warstwa betonu gr. 4 cm - KOSTKA Z ODZYSKU</t>
  </si>
  <si>
    <t>Wykonanie nawierzchni z kostki kamiennej 18x18cm cięto łupanej granitowej spoinowanej zaprawą cementową na podsypce cementowo-piaskowej 1:3 lub warstwa betonu gr. 4 cm</t>
  </si>
  <si>
    <t>RAZEM 15 ZATOKA AUTOBUSOWA</t>
  </si>
  <si>
    <t>ELEMENTY BRZEGOWE</t>
  </si>
  <si>
    <t>D-08.03.01</t>
  </si>
  <si>
    <t>Ustawienie krawężników betonowych wystających o wymiarach 15x30cm  (w tym krawężniki łukowe) na podsypce cementowo-piaskowej wraz z wykonaniem ławy;</t>
  </si>
  <si>
    <t>Ustawienie krawężników betonowych wystających o wymiarach 15x30cm (w tym krawężniki łukowe) na podsypce cementowo-piaskowej wraz z wykonaniem ławy; / KRAWĘŻNIKI NAPRZEMIENNE</t>
  </si>
  <si>
    <t>Ustawienie krawężników betonowych obniżonych o wymiarach 15x30cmw tym krawężniki łukowe) na podsypce cementowo-piaskowej wraz z wykonaniem ławy</t>
  </si>
  <si>
    <t>Ustawienie krawężników przystankowych (prostych i łukowych) z polimerobetonu o powierzchni górnej antypoślizgowej z wypustkami trapezowymi wyczuwalnymi dla osób niedowidzących_x000D_
na podsypce cementowo-piaskowej</t>
  </si>
  <si>
    <t>Obrzeża betonowe o wymiarach 30x8 cm na ławie z betonu C12/15 z oporem wraz z wykonaniem ławy;</t>
  </si>
  <si>
    <t>Obrzeża betonowe o wymiarach 30x10 cm na ławie z betonu C12/15 z oporem wraz z wykonaniem ławy;</t>
  </si>
  <si>
    <t>D-08.03.01a</t>
  </si>
  <si>
    <t>Ustawienie obrzeży stalowych ocynkowanych o wysokości 200 mm, kotwione pod warstwami konstrukcyjnymi chodnika</t>
  </si>
  <si>
    <t>D-08.05.01</t>
  </si>
  <si>
    <t>Ścieki uliczne z kostki kamiennej rzędowej 18x18cm na ławie z betonu C12/15 wraz z wykonaniem ławy - 1 rząd; ława gr.25 cm</t>
  </si>
  <si>
    <t>RAZEM 16 ELEMENTY BRZEGOWE</t>
  </si>
  <si>
    <t>WYPOSAŻENIE PRZYSTANKÓW</t>
  </si>
  <si>
    <t xml:space="preserve">D-07.02.01 </t>
  </si>
  <si>
    <t>Dostawa i montaż wiaty przystankowej WT/KP-A, 4 - przęsłowej - ściany boczne pełne o szerokości 1,50 m dla przystanku na ul. Mokronoskiej i ul. Avicenny oraz o szerokości 1,00 m na przystanku na ul. Wiejskiej, wiata z oświetleniem dachowym oraz oświetleniem gabloty. Kolor RAL9007</t>
  </si>
  <si>
    <t>Dostawa i montaż koszy na śmieci - kosz wrocławski uniwersalny KP/KA-A01. Kolor RAL9007</t>
  </si>
  <si>
    <t>szt</t>
  </si>
  <si>
    <t>Dostawa i montaż ławki przystankowej LS/KA-F01 z katalogu Erlau model Allegro 4-siedzeniowy. Kolor RAL9007</t>
  </si>
  <si>
    <t>Dostawa i montaż słupka przystankowego uniwersalnego SL/PR-B01. Kolor RAL9007</t>
  </si>
  <si>
    <t>RAZEM 17 WYPOSAŻENIE PRZYSTANKÓW</t>
  </si>
  <si>
    <t>INNE</t>
  </si>
  <si>
    <t>Bariera stalowa energochłonna typ N2 - dostawa i montaż</t>
  </si>
  <si>
    <t>RAZEM 18 INNE</t>
  </si>
  <si>
    <t>ROBOTY PRZYGOTOWAWCZE NA TERENACH ZIELONYCH POMIĘDZY ŁĄCZNIKIEM A DROGĄ WOJEWÓDZKĄ</t>
  </si>
  <si>
    <t>D-09.01.01</t>
  </si>
  <si>
    <t>Założenie trawnika (bez powierzchni ogrodu deszczowego)</t>
  </si>
  <si>
    <t>Pielenacja trawników w okresie gwarancyjnym</t>
  </si>
  <si>
    <t>Wymiana gruntu na organiczny gr. 50 cm</t>
  </si>
  <si>
    <t>Warstwa filtracyjna - żwir 4/16 gr. 10 cm</t>
  </si>
  <si>
    <t>Geowłóknina separacyjna</t>
  </si>
  <si>
    <t>RAZEM 19 ROBOTY PRZYGOTOWAWCZE NA TERENACH ZIELONYCH POMIĘDZY ŁĄCZNIKIEM A DROGĄ WOJEWÓDZKĄ</t>
  </si>
  <si>
    <t>ROBOTY PRZYGOTOWAWCZE NA TERENACH ZIELONYCH Z WYMIANĄ NA GRUNT ORGANICZNY</t>
  </si>
  <si>
    <t>Założenie trawnika</t>
  </si>
  <si>
    <t>RAZEM 20 ROBOTY PRZYGOTOWAWCZE NA TERENACH ZIELONYCH Z WYMIANĄ NA GRUNT ORGANICZNY</t>
  </si>
  <si>
    <t>ZAKŁADANIE TRAWNIKÓW NA ISTNIEJĄCYCH TRAWNIKACH PRZEZNACZONYCH DO RENOWACJI</t>
  </si>
  <si>
    <t>Oczyścić z pozostałości budowlanych, przekopać na głębokość ok 15-20cm  (ręcznie pod koronami drzew), i uzupełnić ziemią urodzajną przed wysiewem nasion</t>
  </si>
  <si>
    <t>RAZEM 21 ZAKŁADANIE TRAWNIKÓW NA ISTNIEJĄCYCH TRAWNIKACH PRZEZNACZONYCH DO RENOWACJI</t>
  </si>
  <si>
    <t>RAZEM kosztorys</t>
  </si>
  <si>
    <t>DEMONTAŻE</t>
  </si>
  <si>
    <t>D-07-03-01</t>
  </si>
  <si>
    <t>Demontaż tymczasowej sygnalizacji świetlnej na skrzyżowaniu ulic Awicenny, Wiejskiej i Mokronoskiej we Wrocławiu</t>
  </si>
  <si>
    <t>RAZEM 1 DEMONTAŻE</t>
  </si>
  <si>
    <t>UKŁADANIE KABLI</t>
  </si>
  <si>
    <t>2.1</t>
  </si>
  <si>
    <t xml:space="preserve">Układanie kabli 1xLgYd 2,5mm2 </t>
  </si>
  <si>
    <t>D-07.03.01</t>
  </si>
  <si>
    <t>Układanie kabli o masie do 0.5 kg/m w rurach, pustakach lub kanałach zamkniętych_x000D_
1xLgYd 2,5mm2</t>
  </si>
  <si>
    <t>Obróbka kabli sygnalizacyjnych i sterowniczych jednożyłowych</t>
  </si>
  <si>
    <t>Zarobienie na sucho końca kabla 1-żyłowego o przekroju żył do 16 mm2 na napięcie do 1 kV o izolacji i powłoce z tworzyw sztucznych</t>
  </si>
  <si>
    <t>Podłączenie przewodów pojedynczych pod zaciski lub bolce; przekrój żyły do 2.5 mm2</t>
  </si>
  <si>
    <t>Badanie linii kablowej</t>
  </si>
  <si>
    <t>odc.</t>
  </si>
  <si>
    <t xml:space="preserve">RAZEM 2.1 Układanie kabli 1xLgYd 2,5mm2 </t>
  </si>
  <si>
    <t>2.2</t>
  </si>
  <si>
    <t>Układanie kabli YKSLYekw 2x2x1,5mm2</t>
  </si>
  <si>
    <t>Układanie kabli o masie do 0.5 kg/m w rurach, pustakach lub kanałach zamkniętych_x000D_
YKSLYekw 2x2x1,5mm2</t>
  </si>
  <si>
    <t>RAZEM 2.2 Układanie kabli YKSLYekw 2x2x1,5mm2</t>
  </si>
  <si>
    <t>2.3</t>
  </si>
  <si>
    <t xml:space="preserve">Układanie kabli YKSLYekw 5x2x0.75mm2 </t>
  </si>
  <si>
    <t>Układanie kabli o masie do 0.5 kg/m w rurach, pustakach lub kanałach zamkniętych_x000D_
YKSLYekw 5x2x0.75mm2</t>
  </si>
  <si>
    <t xml:space="preserve">RAZEM 2.3 Układanie kabli YKSLYekw 5x2x0.75mm2 </t>
  </si>
  <si>
    <t>2.4</t>
  </si>
  <si>
    <t>Układanie kabli LiYCY 5x2x1,5mm2</t>
  </si>
  <si>
    <t>Układanie kabli o masie do 0.5 kg/m w rurach, pustakach lub kanałach zamkniętych_x000D_
LiYCY 5x2x1,5mm2</t>
  </si>
  <si>
    <t>RAZEM 2.4 Układanie kabli LiYCY 5x2x1,5mm2</t>
  </si>
  <si>
    <t>2.5</t>
  </si>
  <si>
    <t>Układanie kabli Ftp</t>
  </si>
  <si>
    <t>Układanie kabli o masie do 0.5 kg/m w rurach, pustakach lub kanałach zamkniętych_x000D_
Kabel FTP-OUTDOOR-KAT5 4x2x0,5</t>
  </si>
  <si>
    <t>Obróbka kabli sygnalizacyjnych i sterowniczych wielożyłowych (do 8 żył)</t>
  </si>
  <si>
    <t>Zarobienie na sucho końca kabla 8-żyłowego o przekroju żył do 50 mm2 na napięcie do 1 kV o izolacji i powłoce z tworzyw sztucznych</t>
  </si>
  <si>
    <t>RAZEM 2.5 Układanie kabli Ftp</t>
  </si>
  <si>
    <t>2.6</t>
  </si>
  <si>
    <t>Układanie kabli YKYżo 5x10mm2</t>
  </si>
  <si>
    <t>Układanie kabli o masie do 1.0 kg/m w rurach, pustakach lub kanałach zamkniętych_x000D_
YKYżo 5x10mm2</t>
  </si>
  <si>
    <t>Obróbka kabli sygnalizacyjnych i sterowniczych wielożyłowych (do 16 żył)</t>
  </si>
  <si>
    <t>Zarobienie na sucho końca kabla10 -żyłowego o przekroju żył do 16 mm2</t>
  </si>
  <si>
    <t>RAZEM 2.6 Układanie kabli YKYżo 5x10mm2</t>
  </si>
  <si>
    <t>2.7</t>
  </si>
  <si>
    <t>Układanie kabli YKSYżo 3x6mm2</t>
  </si>
  <si>
    <t>Układanie kabli o masie do 0.5 kg/m w rurach, pustakach lub kanałach zamkniętych_x000D_
YKSYżo 3x6mm2</t>
  </si>
  <si>
    <t>RAZEM 2.7 Układanie kabli YKSYżo 3x6mm2</t>
  </si>
  <si>
    <t>2.8</t>
  </si>
  <si>
    <t>Układanie kabli YKSYżo 10x1,5mm2</t>
  </si>
  <si>
    <t>Układanie kabli o masie do 0.5 kg/m w rurach, pustakach lub kanałach zamkniętych_x000D_
YKSYżo 10x1,5mm2</t>
  </si>
  <si>
    <t>RAZEM 2.8 Układanie kabli YKSYżo 10x1,5mm2</t>
  </si>
  <si>
    <t>2.9</t>
  </si>
  <si>
    <t>Układanie kabli YKSYżo 7x1,5mm2</t>
  </si>
  <si>
    <t>Układanie kabli o masie do 0.5 kg/m w rurach, pustakach lub kanałach zamkniętych_x000D_
YKSYżo 7x1,5mm2</t>
  </si>
  <si>
    <t>RAZEM 2.9 Układanie kabli YKSYżo 7x1,5mm2</t>
  </si>
  <si>
    <t>2.10</t>
  </si>
  <si>
    <t>Układanie kabli YKSYżo 5x1,5mm2</t>
  </si>
  <si>
    <t>Układanie kabli o masie do 0.5 kg/m w rurach, pustakach lub kanałach zamkniętych_x000D_
YKSYżo 5x1,5mm2</t>
  </si>
  <si>
    <t>RAZEM 2.10 Układanie kabli YKSYżo 5x1,5mm2</t>
  </si>
  <si>
    <t>2.11</t>
  </si>
  <si>
    <t>Układanie kabli YKYżo 3x1,5mm2</t>
  </si>
  <si>
    <t>Układanie kabli o masie do 0.5 kg/m w rurach, pustakach lub kanałach zamkniętych_x000D_
YKYżo 3x1,5mm2</t>
  </si>
  <si>
    <t>RAZEM 2.11 Układanie kabli YKYżo 3x1,5mm2</t>
  </si>
  <si>
    <t>2.12</t>
  </si>
  <si>
    <t>Układanie kabli YKSLYżo 14x1mm2</t>
  </si>
  <si>
    <t>Układanie kabli o masie do 0.5 kg/m w rurach, pustakach lub kanałach zamkniętych_x000D_
YKSLYżo 14x1mm2</t>
  </si>
  <si>
    <t>RAZEM 2.12 Układanie kabli YKSLYżo 14x1mm2</t>
  </si>
  <si>
    <t>2.13</t>
  </si>
  <si>
    <t>Układanie kabliYKSLYżo 7x1mm2</t>
  </si>
  <si>
    <t>Układanie kabli o masie do 0.5 kg/m w rurach, pustakach lub kanałach zamkniętych_x000D_
YKSLYżo 7x1mm2</t>
  </si>
  <si>
    <t>RAZEM 2.13 Układanie kabliYKSLYżo 7x1mm2</t>
  </si>
  <si>
    <t>RAZEM 2 UKŁADANIE KABLI</t>
  </si>
  <si>
    <t>KONSTRUKCJE WSPORCZE/MASZTY</t>
  </si>
  <si>
    <t>Montaż masztów HY - 3,8 m</t>
  </si>
  <si>
    <t>Montaż głowicy masztu HY</t>
  </si>
  <si>
    <t>kpl.</t>
  </si>
  <si>
    <t>Montaż masztów HY - 2,10 m</t>
  </si>
  <si>
    <t>Wykonanie fundamentów pod DIP</t>
  </si>
  <si>
    <t>Wykonanie fundamentów słupów</t>
  </si>
  <si>
    <t>Wykonanie fundamentów słupów - fundament wylewany wraz ze zbrojeniem</t>
  </si>
  <si>
    <t>Montaż gniazda RS115 ( 600x600x600)</t>
  </si>
  <si>
    <t>Montaż wysięgnika</t>
  </si>
  <si>
    <t>Montaż słupów bramki</t>
  </si>
  <si>
    <t>Bramka poprzeczna</t>
  </si>
  <si>
    <t>Kompletny uziom szpilkowy do masztu HY</t>
  </si>
  <si>
    <t>RAZEM 3 KONSTRUKCJE WSPORCZE/MASZTY</t>
  </si>
  <si>
    <t>ELEMENTY SYGNALIZACJI DO ZABUDOWY</t>
  </si>
  <si>
    <t>Montaż sygnalizatorów kołowych 3xfi300</t>
  </si>
  <si>
    <t>Montarz sygnalizatorów strzałka 1x1200 wraz z mocowaniem</t>
  </si>
  <si>
    <t>Montaż ekranu kontrastowego</t>
  </si>
  <si>
    <t>Mocowanie kpl. uchwyt PHB do sygnalizatora fi 300</t>
  </si>
  <si>
    <t>Konsola - mocowanie cztero-punktowe (komplet konsol-2 konsole na komplet)</t>
  </si>
  <si>
    <t>Sygnalizator pieszo-rowerowy 2xf200</t>
  </si>
  <si>
    <t>Sygnalizator pieszy 2xf200</t>
  </si>
  <si>
    <t>Sygnalizator rowerowy 2xf200</t>
  </si>
  <si>
    <t>Montaż kamery wideodetekcji z funkcją wideomonitoringu wyposażeone w karty SD montowane w obudowie; kamera VMD</t>
  </si>
  <si>
    <t>Montaż kamery wideodetekcji z funkcją wideomonitoringu wyposażeone w karty SD montowane w obudowie; kamera obrotowa</t>
  </si>
  <si>
    <t>Stalowa konstrukcja mocująca  dla montażu kamer</t>
  </si>
  <si>
    <t>Montaż kamer- sztyca 2,5m</t>
  </si>
  <si>
    <t>Modem GSM  typu Mikrotik WAP LTE kit (lub równoważny)</t>
  </si>
  <si>
    <t>Sygnalizator dzwiękowy S5 (z programowaniem)</t>
  </si>
  <si>
    <t>Montaż przycisków dla pieszych</t>
  </si>
  <si>
    <t>Montaż przycisków dla rowerzystów</t>
  </si>
  <si>
    <t>Głośniczki sygnalizatorów dżwiękowych pieszych</t>
  </si>
  <si>
    <t>RAZEM 4 ELEMENTY SYGNALIZACJI DO ZABUDOWY</t>
  </si>
  <si>
    <t>Wykonanie detekcji</t>
  </si>
  <si>
    <t>Wykonanie pętli indukcyjnej o długości 6m</t>
  </si>
  <si>
    <t>RAZEM 5 Wykonanie detekcji</t>
  </si>
  <si>
    <t>SZAFA ZASILANIA AWARYJNEGO</t>
  </si>
  <si>
    <t>Budowa szafki zasilania awaryjnego sieć-agregat SZA339 szafki zasilania_x000D_
awaryjnego wyposażonej w przełącznik sieć agregat łącznie z gniazdem zasilania_x000D_
awaryjnego i łącznikiem krzywkowym oraz rozdzielnicami zawierającymi_x000D_
zabezpieczenia nadmiarowo-prądowe odbiorów na dedykowanym fundamencie</t>
  </si>
  <si>
    <t>RAZEM 6 SZAFA ZASILANIA AWARYJNEGO</t>
  </si>
  <si>
    <t>SZAFA STEROWNICZA</t>
  </si>
  <si>
    <t>Budowa szafy sterowniczej ST339 sygnalizacji świetlnej zlokalizowanej zgodnie z_x000D_
wytycznymi Inwestora wraz fundamentem</t>
  </si>
  <si>
    <t>RAZEM 7 SZAFA STEROWNICZA</t>
  </si>
  <si>
    <t>ITS</t>
  </si>
  <si>
    <t>Dostosowanie do systemu ITS</t>
  </si>
  <si>
    <t>RAZEM 8 ITS</t>
  </si>
  <si>
    <t>WDROŻENIE</t>
  </si>
  <si>
    <t>Wdrożenie docelowej organizacji ruchu oraz wdrożenie lokalnego programu_x000D_
sygnalizacji</t>
  </si>
  <si>
    <t>RAZEM 9 WDROŻENIE</t>
  </si>
  <si>
    <t>Pmiary</t>
  </si>
  <si>
    <t>Wykoanie wszytkich  badań pomiarów, połączeń i innych  czynności oraz montaży niezbędnych do prawidłowego działania instalacji</t>
  </si>
  <si>
    <t>RAZEM 10 Pmiary</t>
  </si>
  <si>
    <t>RAZEM 2 OZNAKOWANIE POZIOME</t>
  </si>
  <si>
    <t>Oznakowanie poziome cienkowarstwowe - czerwone</t>
  </si>
  <si>
    <t>D-07.01.01</t>
  </si>
  <si>
    <t>Oznakowanie poziome grubowarstwowe - czerwone+niebieskie</t>
  </si>
  <si>
    <t>Oznakowanie poziome ścieżek rowerowych (chemospray) - białe</t>
  </si>
  <si>
    <t>Wykonanie oznakowania poziomego w technologii cienkowarstwowej koloru białego</t>
  </si>
  <si>
    <t>Wykonanie oznakowania poziomego w technologii grubowarstwowej koloru białego</t>
  </si>
  <si>
    <t>Piktogram B-43</t>
  </si>
  <si>
    <t>OZNAKOWANIE POZIOME</t>
  </si>
  <si>
    <t>RAZEM 1 OZNAKOWANIE PIONOWE</t>
  </si>
  <si>
    <t>Montaż azyli prefabrykowanch typu MINI szer. 0,5m</t>
  </si>
  <si>
    <t>D-07.02.01</t>
  </si>
  <si>
    <t>Przestawienie tablicy SIM</t>
  </si>
  <si>
    <t>Montaż słupków blokujących (wg katalogu mebli miejskich - CITY.)</t>
  </si>
  <si>
    <t>Montaż słupków blokujących (sprężystych)</t>
  </si>
  <si>
    <t>Słupki/wysięgniki (nowe) do znaków drogowych z rur stalowych o śr. 60/70 mm</t>
  </si>
  <si>
    <t>Przymocowanie tablic znaków drogowych nad jezdnią wraz z konstrukcją - znak F-11</t>
  </si>
  <si>
    <t>Przymocowanie nowych tablic znaków drogowych na słupkach, przedłużkach, uchwytach, wysięgnikach</t>
  </si>
  <si>
    <t>Demontaż istniejącego oznakowania wraz z wywiezieniem na magazyn inwestora</t>
  </si>
  <si>
    <t>Przeniesienie (demontaż/montaż) istniejących tablic znaków drogowych wraz ze słupkami</t>
  </si>
  <si>
    <t>D-01.02.04 D-07.02.01</t>
  </si>
  <si>
    <t>OZNAKOWANIE PIONOWE</t>
  </si>
  <si>
    <t>RAZEM 8 Przebudowa sieci Orange Polska S.A.</t>
  </si>
  <si>
    <t>Wyciąganie kabla o śr. do 50 mm w powłoce termoplast.z kanal.kablow.- otw.wypełn.1 kablem</t>
  </si>
  <si>
    <t>D-01.03.04</t>
  </si>
  <si>
    <t>Zabezpieczenie sieci istniejącej rurami dzielonymi 120 o liczbie warstw 1; liczbie rur 3; liczbie otworów 3</t>
  </si>
  <si>
    <t>Zabezpieczenie sieci istniejącej rurami dzielonymi 120 o liczbie warstw 1; liczbie rur 1; liczbie otworów 1</t>
  </si>
  <si>
    <t>Przewieszenie kabla napowietrznego samonośnego XTKMXpwn</t>
  </si>
  <si>
    <t>zakończ</t>
  </si>
  <si>
    <t>Pomiary tłumienności odbicia wstecznego (reflektancji) złączek światłowodowych, pomiar przeprowadzany razem z innymi pomiarami, dodatek za każdy następny zmierzony światłowód</t>
  </si>
  <si>
    <t>Pomiary tłumienności odbicia wstecznego (reflektancji) złączek światłowodowych, pomiar przeprowadzany razem z innymi pomiarami, mierzony 1 światłowód</t>
  </si>
  <si>
    <t>odcinek</t>
  </si>
  <si>
    <t>Pomiary tłumienności optycznej linii światłowodowych metodą transmisyjną, pomiar przeprowadzany razem z innymi pomiarami, dodatek za każdy następny zmierzony światłowód</t>
  </si>
  <si>
    <t>Pomiary tłumienności optycznej linii światłowodowych metodą transmisyjną, pomiar przeprowadzany razem z innymi pomiarami, mierzony 1 światłowód</t>
  </si>
  <si>
    <t>Pomiary reflektometryczne linii światłowodowych, pomiary końcowe odcinka regeneratorowego z przełącznicy, dodatek za każdy następny zmierzony światłowód</t>
  </si>
  <si>
    <t>Pomiary reflektometryczne linii światłowodowych, pomiary końcowe odcinka regeneratorowego z przełącznicy, mierzony 1 światłowód</t>
  </si>
  <si>
    <t>Montaż stelaży zapasów kabli światłowodowych w studni</t>
  </si>
  <si>
    <t>złącz.</t>
  </si>
  <si>
    <t>Montaż złączy przelotowych na kablach światłowodowych tubowych ułożonych w kanalizacji kablowej /mufa skręcana /każdy nast.spajany światłow.</t>
  </si>
  <si>
    <t>Montaż złączy przelotowych na kablach światłowodowych tubowych ułożonych w kanalizacji kablowej /mufa skręcana /1 spajany światłow.</t>
  </si>
  <si>
    <t>Wyciąganie kabla .z kanal. kablow.wraz z zapasem z pozostawiniem i nawinięciem na zapas 2x 30m +21m</t>
  </si>
  <si>
    <t>Zestawienie kabli  - kabel Z-XOTKtsd 24J</t>
  </si>
  <si>
    <t>Przebudowa sieci Orange Polska S.A.</t>
  </si>
  <si>
    <t>RAZEM 7 Przebudowa siecie Vectra S.A..</t>
  </si>
  <si>
    <t>Wyciąganie kabla .z kanal. kablow.wraz z zapasem z pozostawiniem i nawinięciem na zapas 2x 30m</t>
  </si>
  <si>
    <t>Zestawienie kabli  - kabel A-DQ(ZN)2Y 24J</t>
  </si>
  <si>
    <t>Przebudowa siecie Vectra S.A..</t>
  </si>
  <si>
    <t>RAZEM 6 Przebudowa sieci Korbank S.A.</t>
  </si>
  <si>
    <t>Zamkniecie czasowo muf złączowych przelotowych skręcanych kabli światłowodowych w kanalizacji kablowej</t>
  </si>
  <si>
    <t>Montaż złączy przelotowych na kablach światłowodowych tubowych ułożonych w kanalizacji kablowej /mufa skręcana /1 spajany światłow. - mufa istniejąca</t>
  </si>
  <si>
    <t>Otwarcie muf złączowych przelotowych skręcanych zamkniętych czasowo kabli światłowodowych w kanalizacji kablowej; zmiana lokalizacji mufy - mufa rozgałęźna 48J +48J+24J+24J</t>
  </si>
  <si>
    <t>Montaż złączy przelotowych na kablach światłowodowych tubowych ułożonych w kanalizacji kablowej /mufa skręcana /każdy nast.spajany światłow. przełacznica</t>
  </si>
  <si>
    <t>Montaż złączy przelotowych na kablach światłowodowych tubowych ułożonych w kanalizacji kablowej /mufa skręcana /1 spajany światłow. - przełacznica</t>
  </si>
  <si>
    <t>Wyciąganie kabla .z kanal. kablow.wraz z zapasem z pozostawiniem i nawinięciem na zapas 50m+ 30m i 3x16m</t>
  </si>
  <si>
    <t>Układanie kabla po trasie pierwotnej w budynku do pomieszczenia z przełacznicą  - dane przyjęte</t>
  </si>
  <si>
    <t>Zestawienie kabli  - kabel Z-XOTKtsd 48J</t>
  </si>
  <si>
    <t>Przebudowa sieci Korbank S.A.</t>
  </si>
  <si>
    <t>RAZEM 5 Przebudowa siecie UPC Polska Sp. z o.o.</t>
  </si>
  <si>
    <t>Otwarcie muf złączowych przelotowych skręcanych zamkniętych czasowo kabli światłowodowych w kanalizacji kablowej</t>
  </si>
  <si>
    <t>Wyciąganie kabla .z kanal. kablow.wraz z zapasem z pozostawiniem i nawinięciem na zapas 16m+ 30m</t>
  </si>
  <si>
    <t>Zestawienie kabli  - kabel A-DQZNB2Y 144 (12x12)</t>
  </si>
  <si>
    <t>Przebudowa siecie UPC Polska Sp. z o.o.</t>
  </si>
  <si>
    <t>RAZEM 4 Przebudowa siecie Internet Union S.A.</t>
  </si>
  <si>
    <t>Zestawienie kabli  - kabel Z-XOTKtsd 72J</t>
  </si>
  <si>
    <t>Przebudowa siecie Internet Union S.A.</t>
  </si>
  <si>
    <t>RAZEM 3 Obiekty ochronne</t>
  </si>
  <si>
    <t>Obiekty ochronne</t>
  </si>
  <si>
    <t>RAZEM 2 Sieć MKT / KSU - studnie kablowe</t>
  </si>
  <si>
    <t>D-01.03.04A</t>
  </si>
  <si>
    <t>Montaż elementów mechanicznej ochrony przed ingerencją osób nieuprawnionych w istniejących studniach kablowych - montaż pokryw dodatkowych z listwami, rama ciężka lub podwójna lekka</t>
  </si>
  <si>
    <t>Sieć MKT / KSU - studnie kablowe</t>
  </si>
  <si>
    <t>RAZEM 1 Sieć MKT / KSU / operator obcy - ciągi</t>
  </si>
  <si>
    <t>Badanie szczelności zmontowanych odcinków wraz z kalibracją, do 2 km, kanalizacja wtórna - mikrokanalizacja, sprężarka</t>
  </si>
  <si>
    <t>Badanie szczelności zmontowanych odcinków, do 2 km, kanalizacja wtórna, sprężarka</t>
  </si>
  <si>
    <t>Badanie szczelności zmontowanych odcinków, do 2 km, rurociąg kablowy, sprężarka</t>
  </si>
  <si>
    <t>Wykonanie przepustów o długości do 30 m pod przeszkodami terenowymi metodą płucząco-wierconą sterowaną w gruncie kat. III  - rury 6xRHDPEp 110 - metoda bezrozkopowa - ciąg MKT 2 otw +KSU 2 otw +operator obcy 2 otw</t>
  </si>
  <si>
    <t>Budowa rurociągu na głębokości 1 m w wykopie wykonanym koparkami łańcuchowymi w gruncie kat. III-IV - rury w zwojach - każda następna rura DB/7/10</t>
  </si>
  <si>
    <t>Mechaniczne wciąganie rur kanalizacji wtórnej w otwór wolny - rury śr. 40 mm na bębnach (1 szt.) + wiązka mikrorur 7x10/1,0 - ciąg główny wykopy otwarte</t>
  </si>
  <si>
    <t>Wykonanie przepustów o długości do 30 m pod przeszkodami terenowymi metodą płucząco-wierconą sterowaną w gruncie kat. III - rury 3xRHDPEp 110 mm MKT</t>
  </si>
  <si>
    <t>Mechaniczne wciąganie rur kanalizacji wtórnej w otwór wolny - rury śr. 40 mm na bębnach (1 szt.) + wiązka mikrorur 7x10/1,0 - ciąg MKT wykopy otwarte</t>
  </si>
  <si>
    <t>Sieć MKT / KSU / operator obcy - ciągi</t>
  </si>
  <si>
    <t>RAZEM 5 ROBOTY INNE</t>
  </si>
  <si>
    <t>Mulczowanie korą   gr  5 cm</t>
  </si>
  <si>
    <t>ROBOTY INNE</t>
  </si>
  <si>
    <t>RAZEM 4 TRAWY I BYLINY</t>
  </si>
  <si>
    <t>Pielęgnacja traw i bylin w okresie gwarancyjnym</t>
  </si>
  <si>
    <t>Obsadzenie kwietników bylinami P9 -Kostrzewa owcza</t>
  </si>
  <si>
    <t>Obsadzenie kwietników bylinami Kłącza min 5cm długości, bez oznak zgnicia, z min 1 oczkiem -Kosaciec</t>
  </si>
  <si>
    <t>Obsadzenie kwietników bylinami P9 -Krwawnica pospolita</t>
  </si>
  <si>
    <t>Obsadzenie kwietników bylinami P9 -Tojeśc kropkowana</t>
  </si>
  <si>
    <t>Obsadzenie kwietników bylinami P9 - Tojeść rozesłana</t>
  </si>
  <si>
    <t>Obsadzenie kwietników bylinami P9 - Turzyca leśna</t>
  </si>
  <si>
    <t>Obsadzenie kwietników bylinami Kłącza kopane z gruntu, zdrowe, silne - Mozga trzcinowa</t>
  </si>
  <si>
    <t>TRAWY I BYLINY</t>
  </si>
  <si>
    <t>RAZEM 3 KRZEWY I PNĄCZA</t>
  </si>
  <si>
    <t>Sadzenie pnączy  na terenie płaskim  z całkowitą zaprawą dołów; C3, 60-8-cm, 4 pędy przy bambusowym paliku; WINOBLUSZCZ PIĘCIOLISTKOWY</t>
  </si>
  <si>
    <t>Sadzenie pnączy  na terenie płaskim  z całkowitą zaprawą dołów; C3, 60-8-cm, 4 pędy przy bambusowym paliku; BLUSZCZ POSPOLITY</t>
  </si>
  <si>
    <t>Sadzenie drzew i krzewów liściastych form naturalnych na terenie płaskim  z całkowitą zaprawą dołów;   Hortensja bukietowa</t>
  </si>
  <si>
    <t>Sadzenie drzew i krzewów liściastych form naturalnych na terenie płaskim  z całkowitą zaprawą dołów; z  pojemnika C3, minimalna wysokości 25-30 cm;   ŚNIEGULICZKA Chenoulta „Hancock”</t>
  </si>
  <si>
    <t>Sadzenie drzew i krzewów liściastych form naturalnych na terenie płaskim  z całkowitą zaprawą dołów; z  pojemnika C2, minimalna wysokości 25-30 cm;   TAWUŁA JAPOŃSKA Antony Waterer</t>
  </si>
  <si>
    <t>Sadzenie drzew i krzewów liściastych form naturalnych na terenie płaskim  z całkowitą zaprawą dołów; pojemnika C2-C3, min wysokość 20-25 cm;   RÓŻA OKRYWOWA “Marathon”</t>
  </si>
  <si>
    <t>Sadzenie drzew i krzewów liściastych form naturalnych na terenie płaskim  z całkowitą zaprawą dołów; z  pojemnika C2, minimalna wysokość 20 cm;   TAWUŁA JAPOŃSKA</t>
  </si>
  <si>
    <t>Sadzenie drzew i krzewów liściastych form naturalnych na terenie płaskim  z całkowitą zaprawą dołów;  z  pojemnika min C3, minimalna wysokości 30-40 cm, ;  JAŚMINIOWIEC WONNY</t>
  </si>
  <si>
    <t>KRZEWY I PNĄCZA</t>
  </si>
  <si>
    <t>RAZEM 2 NASADZENIA DRZEW</t>
  </si>
  <si>
    <t>Przesadzenie drzewa</t>
  </si>
  <si>
    <t>Pielęgnacja drzew liściastych w okresie gawarancji</t>
  </si>
  <si>
    <t>Sadzenie drzew i krzewów liściastych form naturalnych na terenie płaskim  z całkowitą zaprawą dołów; Forma naturalna; min 2m wys  zabezpieczeniem przez opalikowanie;  WIERZBA IWA</t>
  </si>
  <si>
    <t>Sadzenie drzew i krzewów liściastych form naturalnych na terenie płaskim  z całkowitą zaprawą dołów;Forma naturalna, 3,5-4m wys  zabezpieczeniem przez opalikowanie;  OLSZA CZARNA</t>
  </si>
  <si>
    <t>Sadzenie drzew i krzewów liściastych form naturalnych na terenie płaskim  z całkowitą zaprawą dołów; obwód pnia 16-18 cm na wysokości 100 cm;  minimum 3-4 krotnie szkółkowane z  zabezpieczeniem przez opalikowanie;  LIPA DROBNOLISTNA</t>
  </si>
  <si>
    <t>Sadzenie drzew i krzewów liściastych form naturalnych na terenie płaskim  z całkowitą zaprawą dołów; obwód pnia 16-18 cm na wysokości 100 cm;  minimum 3-4 krotnie szkółkowane z  zabezpieczeniem przez opalikowanie;  JESION WYNIOSŁY</t>
  </si>
  <si>
    <t>NASADZENIA DRZEW</t>
  </si>
  <si>
    <t>RAZEM 1 ROBOTY PRZYGOTOWAWCZE</t>
  </si>
  <si>
    <t>Wycinka zaganików, zakrzeaczeń, samosiewów - wraz z kosztem zagospodarowania mat. z wycinki</t>
  </si>
  <si>
    <t>D-01.02.01</t>
  </si>
  <si>
    <t>Zabezpieczenie drzew o średnicy do 30 cm</t>
  </si>
  <si>
    <t>Zabezpieczenie drzew o średnicy ponad 30 cm</t>
  </si>
  <si>
    <t>ROBOTY PRZYGOTOWAWCZE</t>
  </si>
  <si>
    <t>RAZEM 3 REGULACJA URZĄDZEŃ NAZIEMNYCH</t>
  </si>
  <si>
    <t>Pionowa regulacja skrzynek armaturowych na sieciach wodociągowej i gazowej</t>
  </si>
  <si>
    <t>D.03.02.01a    D-01.03.06</t>
  </si>
  <si>
    <t>Dopłata za wymianę włazu</t>
  </si>
  <si>
    <t>Pionowa regulacja studni kanalizacyjnych</t>
  </si>
  <si>
    <t>REGULACJA URZĄDZEŃ NAZIEMNYCH</t>
  </si>
  <si>
    <t>RAZEM 2 GAZ</t>
  </si>
  <si>
    <t>RAZEM 2.2 ROBOTY SIECIOWE</t>
  </si>
  <si>
    <t>Budowa gazociągu z rur PE 100  SDR17.6  De 90 mm  wraz  z niezbędnymi kształtkami, armaturą, podłączeniem do istniejących sieci, próbą szczelności, ciśnienia oraz oznakowaniem rurociągu,</t>
  </si>
  <si>
    <t xml:space="preserve">D-01.03.06 </t>
  </si>
  <si>
    <t>Obsypka kanałów do wys.30 cm ponad wierzch rur wraz z kosztem nabycia piasku i zagęszczeniem</t>
  </si>
  <si>
    <t>Podłoża pod kanały i obiekty z materiałów sypkich grub. 10 cm</t>
  </si>
  <si>
    <t>Warstwa stabilizacji Rm 2,5 MPa gr. 20 cm</t>
  </si>
  <si>
    <t>ROBOTY SIECIOWE</t>
  </si>
  <si>
    <t>RAZEM 2.1 ROBOY ZIEMNE I PRZYGOTOWAWCZE</t>
  </si>
  <si>
    <t>Budowa rurociągu prowizorycznego (By-pass) z rur polietylenowych PEHD  De63  wraz z podłączeniem do istn gazociągu za pomocą odgałęzień siodłowych, montażem niezbędnych kształtek i armatury, próbą szczelności i ciśnienia oraz demontażem po zakończończonych robotach</t>
  </si>
  <si>
    <t>Demontaż hydrantu</t>
  </si>
  <si>
    <t>Demontaż zasuwy żeliwnej</t>
  </si>
  <si>
    <t>Likwidacja wyłączonego odcinka wodociągu o śr. do 255 mwraz z  odcięciem, przdmuchaniem azotem, zaśłepieniem oraz demontażem na odcinkach kolidujących</t>
  </si>
  <si>
    <t>Demontaż zasuwy na likwidowanym gazociągu wraz z kosztem zagospodarowania mat. z rozbiórki (mat. pełnowartościowy do przekazania inwestorowi)</t>
  </si>
  <si>
    <t>Likwidacja wyłączonego odcinka gazociągu wraz z  odcięciem, przdmuchaniem azotem, zaśłepieniem oraz demontażem na odcinkach kolidujących, w poz. należy ująć koszt zagospodarowania odpadów</t>
  </si>
  <si>
    <t>Zasypywanie wykopów linowych i obiektowych</t>
  </si>
  <si>
    <t>Koszt zakupu i dowozu gruntu</t>
  </si>
  <si>
    <t>Wywóz nadmiaru urobku na składowisko wykonawcy wraz z załadunkiem i rozładunkiem oraz kosztem zagospodarowania</t>
  </si>
  <si>
    <t>Ręczne i mechaniczne roboty ziemne wykonywane na odkład wraz z  robotami pomiarowymi, umocnieniem i odwodnieniem  wykopu oraz  podwieszeniem sieci obcych</t>
  </si>
  <si>
    <t>ROBOY ZIEMNE I PRZYGOTOWAWCZE</t>
  </si>
  <si>
    <t>GAZ</t>
  </si>
  <si>
    <t>RAZEM 1 KANALIZACJA DESZCZOWA</t>
  </si>
  <si>
    <t>RAZEM 1.3 OGRÓD DESZCZOWY</t>
  </si>
  <si>
    <t>Piasek gruboziarnisty z dodatkami ( kruszywo dolomitowe lub wapienne i torf) w proporcjach 1:3 ( opcjonalnie na wierzchu kora luż żwir) gr. warstwy 40 cm</t>
  </si>
  <si>
    <t>D-03.02.01</t>
  </si>
  <si>
    <t>Gewołóknina separacyjna grubość 1,9 mm gramatura 150 g/m2</t>
  </si>
  <si>
    <t>Warstwa żwiru o maksymalnej średnicy zastępczej d32mm - zagęszczany mechanicznie - gr. warstwy 10 cm</t>
  </si>
  <si>
    <t>OGRÓD DESZCZOWY</t>
  </si>
  <si>
    <t>1.3</t>
  </si>
  <si>
    <t>RAZEM 1.2 ROBOTY SIECIOWE</t>
  </si>
  <si>
    <t>Regulacja pionowa studzienek ściekowej</t>
  </si>
  <si>
    <t>Wykonanie włączenia projektowanego kanału kanalizacji deszczowej d110  do istniejącejego kanału kd400  poprzez przyłącze siodłowe  z przegubem kulowym</t>
  </si>
  <si>
    <t>Wykonanie włączenia projektowanego kanału kanalizacji deszczowej d160  do istniejącejego kanału kd400  poprzez przyłącze siodłowe  z przegubem kulowym</t>
  </si>
  <si>
    <t>Wykonanie włączenia projektowanego kanału kanalizacji deszczowej d110  do istniejącejego kanału kd500  poprzez przyłącze siodłowe  z przegubem kulowym</t>
  </si>
  <si>
    <t>Wykonanie włączenia projektowanego kanału kanalizacji deszczowej d160  do istniejącejego kanału kd500  poprzez przyłącze siodłowe  z przegubem kulowym</t>
  </si>
  <si>
    <t>Wykonanie włączenia projektowanego kanału kanalizacji deszczowej d160  do istniejącejego kanału kd600  poprzez przyłącze siodłowe  z przegubem kulowym</t>
  </si>
  <si>
    <t>Wykonanie włączenia projektowanego kanału kanalizacji deszczowej d160  do istniejącejego kanału kd900  poprzez przyłącze siodłowe  z przegubem kulowym</t>
  </si>
  <si>
    <t>Wykonanie włączenia projektowanego kanału kanalizacji deszczowej d160  do istniejącejego kanału kd1400  poprzez przyłącze siodłowe  z przegubem kulowym</t>
  </si>
  <si>
    <t>Wykonanie włączenia projektowanego kanału kanalizacji deszczowej DN160 do istniejącej studni poprzez wykoanie otworu i szczelne osadzenie króćcy dostudzienncyh; w poz. nalezy ując wyprofilowanie kinety</t>
  </si>
  <si>
    <t>Odwodnienie liniowe z polimerobetonu o szerokości 150 mm w świetle  ruszt klasy D400  wraz z systemową studiznką z kloszem osadczym i podbudową</t>
  </si>
  <si>
    <t>Studzienki ściekowe uliczne  o śr. DN 500 mm z elementów prefabrykowanych  z betonu  C35/45  wyposażone w osadniki o wysokości 0,5 m zwieńczone wpustami żeliwnymi   z rusztem uchylnym TYP POŚREDNI klasy C-250, z zamontowanym elementem przyłączeniowym z otworem dla zamontowania przykanalika z przejściem szczelnym oraz zamknięciami wodnymi pełnymi</t>
  </si>
  <si>
    <t>Studzienki ściekowe uliczne  o śr. DN 500 mm z elementów prefabrykowanych  z betonu  C35/45  wyposażone w osadniki o wysokości 0,5 m zwieńczone wpustami żeliwnymi   z rusztem uchylnym TYP TRADYCYJNY klasy C-250, z zamontowanym elementem przyłączeniowym z otworem dla zamontowania przykanalika z przejściem szczelnym oraz zamknięciami wodnymi pełnymi</t>
  </si>
  <si>
    <t>Studzienki ściekowe uliczne  o śr. DN 500 mm z elementów prefabrykowanych  z betonu  C35/45  wyposażone w osadniki o wysokości 0,5 m zwieńczone wpustami żeliwnymi   z rusztem uchylnym TYP RADYCYJNY klasy D-400, z zamontowanym elementem przyłączeniowym z otworem dla zamontowania przykanalika z przejściem szczelnym oraz zamknięciami wodnymi pełnymi</t>
  </si>
  <si>
    <t>Warstwa wyrównawcza - zaprawa cementowa  M12</t>
  </si>
  <si>
    <t>Podłoża betonowe -Beton C8/10  gr. 10cm</t>
  </si>
  <si>
    <t>Budowa kanału/przykanalika kanalizacji deszczowej z rur PP SN8 fi 160 mm w poz. należy ująć ułożenie kanału wraz z kształtkami ( w tym zamknięcie pełne/częsciowe, króćce dostudzienne), oraz próbę szczelności</t>
  </si>
  <si>
    <t>Budowa kanału/przykanalika kanalizacji deszczowej z rur PP SN16 fi 110 mm w poz. należy ująć ułożenie kanału wraz z kształtkami ( w tym zamknięcie pełne/częsciowe, króćce dostudzienne), oraz próbę szczelności</t>
  </si>
  <si>
    <t>1.2</t>
  </si>
  <si>
    <t>Demontaż rewizyjnych   betonowych o śr. 1000-1200 mm wraz z wywozem gruzu na składowisko wykonawcy i opłatą za utylizację , elementy pełnowartościowe wywóz na magazyn inwestora</t>
  </si>
  <si>
    <t>Rozbiórka istniejącej studzienki wpustu deszczowego  wraz z kosztem zagospodarowania mat. z rozbiórki; (rozbiórka do gł. posadowienia kręgu z odpływem ok 1 m ppt, osadnik i inne elementy zlokalizowane poniżej odpływu do zamulenia)</t>
  </si>
  <si>
    <t>Rozbiórka  istniejącego kanału kanalizacji deszczowej kd160-200 wraz z kosztem zagospodarowania mat. z rozbiórki</t>
  </si>
  <si>
    <t>1.1</t>
  </si>
  <si>
    <t>KANALIZACJA DESZCZOWA</t>
  </si>
  <si>
    <t>RAZEM 2 ROBOTY MONTAŻOWE</t>
  </si>
  <si>
    <t>Bramka sygnalizacyjno oświetleniowa</t>
  </si>
  <si>
    <t>D-07-07-01</t>
  </si>
  <si>
    <t>Układanie bednarki w rowach kablowych - bednarka 25x4</t>
  </si>
  <si>
    <t>D-01.03.02.</t>
  </si>
  <si>
    <t>Montaż opraw oświetleniowych 101W</t>
  </si>
  <si>
    <t>Montaż opraw oświetleniowych 61W</t>
  </si>
  <si>
    <t>Montaż opraw oświetleniowych 22W</t>
  </si>
  <si>
    <t>Montaż wysięgników rurowych  na słupie</t>
  </si>
  <si>
    <t>Montaż i stawianie słupów oświetleniowych wraz z fundamnetem, tabliczką i wkładską  bezpiecznikową oraz malowanie słupów farbą antygrafiti, w tym oznakowanie słupa; SŁUP Sygn oświelteniowy</t>
  </si>
  <si>
    <t>Montaż tabliczki bezpiecznikowej w słupie</t>
  </si>
  <si>
    <t>kpl.przew.</t>
  </si>
  <si>
    <t>Układanie kabla YKY3x2,5mm2 w słupach ( 1 kpl - 12 m)</t>
  </si>
  <si>
    <t>Nasypanie warstwy piasku na dno rowu kablowego o szerokości do 0.4 m - obsypka</t>
  </si>
  <si>
    <t>Nasypanie warstwy piasku na dno rowu kablowego o szerokości do 0.4 m - podsypka</t>
  </si>
  <si>
    <t>ROBOTY MONTAŻOWE</t>
  </si>
  <si>
    <t>RAZEM 1 ROBOTY ROZBIÓRKOWE</t>
  </si>
  <si>
    <t>słup</t>
  </si>
  <si>
    <t>ROBOTY ROZBIÓRKOWE</t>
  </si>
  <si>
    <t>ORGANIZACJA RUCHU DOCELOWEGO</t>
  </si>
  <si>
    <t>ZIELEŃ</t>
  </si>
  <si>
    <t>Warstwa wzmacniająca mrozoochronna- piasek stabilizowany cementem C1,5/2 =&lt;4,00 MPa, gr. 30cm</t>
  </si>
  <si>
    <t xml:space="preserve">DROGI </t>
  </si>
  <si>
    <t>PRZEDMIAR /KOSZTORYS OFERTOWY  NR 1</t>
  </si>
  <si>
    <t xml:space="preserve">Likwidacja istniejącego oznakowania poziomego do 50m2 </t>
  </si>
  <si>
    <t>ROBOTY ZIEMNE I PZYGOTOWAWCZE</t>
  </si>
  <si>
    <t>RAZEM 1.1 ROBOTY ZIEMNE I PZYGOTOWAWCZE</t>
  </si>
  <si>
    <t>PRZEDMIAR /KOSZTORYS OFERTOWY  NR 2</t>
  </si>
  <si>
    <t>PRZEDMIAR /KOSZTORYS OFERTOWY  NR 3</t>
  </si>
  <si>
    <t>SYGNALIZACJA ULICZNA</t>
  </si>
  <si>
    <t>OŚWIETLENIE ULICZNE</t>
  </si>
  <si>
    <t>PRZEDMIAR /KOSZTORYS OFERTOWY  NR 4</t>
  </si>
  <si>
    <t>PRZEDMIAR /KOSZTORYS OFERTOWY  NR 5</t>
  </si>
  <si>
    <t>Kopanie rowów dla kabli o głębokości do 0,6 m i szerokości dna do 0.4 m</t>
  </si>
  <si>
    <t xml:space="preserve">Zasypywanie rowów dla kabli o głębokości do 0.6 m i szerokości dna do 0.4 m </t>
  </si>
  <si>
    <t>Demontaż słupów oświetleniowych wraz z oprawą wysięgnikiem i fundamnetem; wywóz gruzu i utylizacja; elementy stalowe zwrot do właściciela</t>
  </si>
  <si>
    <t>Demontaż lini napowietrznej oświetleniowej - wywóz gruzu i utylizacja; elementy stalowe zwrot do właściciela;</t>
  </si>
  <si>
    <t>Demontaż kabli wielożyłowych o masie do 2.0 kg/m układanych w gruncie , w tym roboty ziemne, wywóz i utylizacja; elementy stalowe zwrot do właściciela;</t>
  </si>
  <si>
    <t>Kopanie rowów dla kabli o głębokości do 1,0 m i szerokości dna do 0.4 m</t>
  </si>
  <si>
    <t xml:space="preserve">Zasypywanie rowów dla kabli o głębokości do 1.0 m i szerokości dna do 0.4 m </t>
  </si>
  <si>
    <t>Układanie kabli jednożyłowych o masie do 1.0 kg/m na napięcie znamionowe poniżej 110 kV w rowach kablowych/ w rurach 1x75_x000D_
Kabel YAKXS 4x35 mm2</t>
  </si>
  <si>
    <t>Układanie rury 1x75 mm w wykopie</t>
  </si>
  <si>
    <t>Wciąganie kabla  YAKXS 4x35 mm2 do kanalizacji kablowej w otwór wolny</t>
  </si>
  <si>
    <t>Budowa przepustu 110p wraz z robotami ziemnymi (wykop, podsypka, obsypka, wywóz z utylizacją )</t>
  </si>
  <si>
    <t>Montaż i stawianie słupów oświetleniowych wraz z fundamentem, tabliczką i wkładską  bezpiecznikową oraz malowanie słupów farbą antygrafiti, w tym oznakowanie słupa; SŁUP 8m</t>
  </si>
  <si>
    <t>Montaż i stawianie słupów oświetleniowych wraz z fundamentem, tabliczką i wkładską  bezpiecznikową oraz malowanie słupów farbą antygrafiti, w tym oznakowanie słupa; SŁUP 6 m</t>
  </si>
  <si>
    <t>Montaż i stawianie słupów oświetleniowych wraz z fundamentem, tabliczką i wkładską  bezpiecznikową oraz malowanie słupów farbą antygrafiti, w tym oznakowanie słupa; SŁUP8/ 6 m</t>
  </si>
  <si>
    <t>Montaż uziomu pionowego</t>
  </si>
  <si>
    <t>Wykonanie wszytkich  badań pomiarów, połączeń i innych  czynności oraz montaży niezbędnych do prawidłowego działania instalacji: ciąłość żył, izolacji, samoczynnego wyłączania zasilania, rezystancji , natężenia światła itp.</t>
  </si>
  <si>
    <t>Ogrodzenie tymczasowe SOD</t>
  </si>
  <si>
    <t>Ścinanie drzew z karczowaniem pni o średnicy do 10 cm wraz z koszem zagospodarowania materiału z wycinki</t>
  </si>
  <si>
    <t>Ścinanie drzew z karczowaniem pni o średnicy 10-15 cm wraz z kosztem zagospodawoania mat. z wycinki</t>
  </si>
  <si>
    <t>Ścinanie drzew z karczowaniem pni o średnicy 16-25 cm  wraz z kosztem zagospodawoania mat. z wycinki</t>
  </si>
  <si>
    <t>Ścinanie drzew z karczowaniem pni o średnicy 26-35 cm wraz z kosztem zagospodawoania mat. z wycinki</t>
  </si>
  <si>
    <t>Ścinanie drzew z karczowaniem pni o średnicy 36-45 cm wraz z kosztem zagospodarowania mat. z wycinki</t>
  </si>
  <si>
    <t>Ścinanie drzew z karczowaniem pni o średnicy 46-55 cm wraz z kosztem zagospodarowania mat. z wycinki</t>
  </si>
  <si>
    <t>Ścinanie drzew z karczowaniem pni o średnicy 56-65 cm wraz z kosztem zagospodarowania mat. z wycinki</t>
  </si>
  <si>
    <t>Ścinanie drzew z karczowaniem pni o średnicy 76-85 cm wraz z kosztem zagospodarowania mat. z wycinki</t>
  </si>
  <si>
    <t>Ścinanie drzew z karczowaniem pni o średnicy &gt;86 cm wraz z kosztem zagospodarowania mat. z wycinki</t>
  </si>
  <si>
    <t>SIECI SANITARNE</t>
  </si>
  <si>
    <t>PRZEDMIAR /KOSZTORYS OFERTOWY  NR 7</t>
  </si>
  <si>
    <t>PRZEDMIAR /KOSZTORYS OFERTOWY  NR 6</t>
  </si>
  <si>
    <t>TELEKOMUNIKACJA- KOLIZJE I MKT</t>
  </si>
  <si>
    <t>Budowa kanalizacji kablowej pierwotnej z rur RHDPEK-S 110 w wykopie;  o liczbie warstw 1; liczbie rur 2; liczbie otworów 2 - ciąg MKT wykopy otwarte</t>
  </si>
  <si>
    <t>Wykonanie przepustów o długości do 30 m pod przeszkodami terenowymi metodą płucząco-wierconą sterowaną w gruncie - rury 2xRHDPEp 110 - metoda bezrozkopowa - tylko sam ciąg MKT</t>
  </si>
  <si>
    <t>Budowa kanalizacji kablowej pierwotnej 5xRHDPEKS-110 w wykopie ; o liczbie warstw 3; liczbie rur 2; liczbie otworów 5 - analogia - ciąg MKT 3 otw+KSU 2 otw</t>
  </si>
  <si>
    <t>Budowa kanalizacji kablowej pierwotnej z rur RHDPEK-S 110 w wykopie ; , o liczbie warstw 1; liczbie rur 3; liczbie otworów 3 - ciąg MKT wykopy otwarte</t>
  </si>
  <si>
    <t>Wciąganie wiązki rur - rury 5xRHDPEK-S 110 -- do obiektu ochronnego RHDPEp 160 dla każdej rury - metoda bezrozkopowa zieleń</t>
  </si>
  <si>
    <t>Wciąganie wiązki rur - rury 3xRHDPEK-S 110 -- do obiektu ochronnego RHDPEp 160 dla każdej rury metoda bezrozkopowa zieleń</t>
  </si>
  <si>
    <t>Wciąganie wiązki rur - rury 2xRHDPEK-S 110 -- do obiektu ochronnego RHDPEp 160 dla każdej rury metoda bezrozkopowa zieleń</t>
  </si>
  <si>
    <t>Wciąganie wiązki rur - rury 3xRHDPEK-S 110 -- do obiektu ochronnego RHDPEp 160 dla każdej rury metoda bezrozkopowa droga</t>
  </si>
  <si>
    <t>Wciąganie rur kanalizacji wtórnej w otwór wolny - rury śr. 40 mm na bębnach (1 szt.) + wiązka mikrorur 7x10/1,0 - ciąg główny wykopy otwarte</t>
  </si>
  <si>
    <t>Budowa rurociągu na głębokości 1 m w wykopie - rury w zwojach - 1 rura HDPE 40 mm w rurociągu</t>
  </si>
  <si>
    <t>Budowa rurociągu na głębokości 1 m w wykopie - rury w zwojach - każda następna rura 2x HDPE 40 mm w rurociągu</t>
  </si>
  <si>
    <t>Wciąganie wiązki rur - rury śr. 40 mm na bębnach (3 szt.) + wiązka mikrorur 7x10/1,0 -- do obiektu ochronnego RHDPEp 160 - metoda bezrozkopowa droga</t>
  </si>
  <si>
    <t>Wciąganie wiązki rur - rury śr. 40 mm na bębnach (3 szt.) + wiązka mikrorur 7x10/1,0 -- do obiektu ochronnego RHDPEp 160 - metoda bezrozkopowa zieleń</t>
  </si>
  <si>
    <t>Wykonanie przepustów o długości do 30 m pod przeszkodami terenowymi metodą płucząco-wierconą sterowaną w gruncie  - rury 5xRHDPEp 110 - metoda bezrozkopowa - ciąg MKT 2 otw +KSU 3 otw</t>
  </si>
  <si>
    <t>Wykonanie przepustów o długości do 30 m pod przeszkodami terenowymi metodą płucząco-wierconą sterowaną w gruncie   - rury 7xRHDPEp 110 - metoda bezrozkopowa - ciąg MKT 2 otw +KSU 3 otw +operator obcy 2 otw</t>
  </si>
  <si>
    <t>Budowa kanalizacji kablowej pierwotnej z rur RHDPEk-S 110 w wykopie ; o liczbie warstw 1; liczbie rur 1; liczbie otworów 1 - ciąg KSU</t>
  </si>
  <si>
    <t>Budowa kanalizacji kablowej pierwotnej z rur RHDPEk-F 110 w wykopie;o liczbie warstw 1; liczbie rur 1; liczbie otworów 1 - ciąg KSU</t>
  </si>
  <si>
    <t>Wykonanie przepustów o długości do 30 m pod przeszkodami terenowymi metodą płucząco-wierconą sterowaną w gruncie - rury 1xRHDPEp 110 - metoda bezrozkopowa - ciąg KSU</t>
  </si>
  <si>
    <t>Budowa kanalizacji kablowej pierwotnej z rur RHDPEK-S 110 w wykopie; o liczbie warstw 1; liczbie rur 2; liczbie otworów 2 - ciąg KSU wykopy otwarte</t>
  </si>
  <si>
    <t>Wykonanie przepustów o długości do 30 m pod przeszkodami terenowymi metodą płucząco-wierconą sterowaną w gruncie - rury 2xRHDPEp 110 - metoda bezrozkopowa -  ciąg KSU</t>
  </si>
  <si>
    <t>Budowa kanalizacji kablowej pierwotnej z rur RHDPEK-S 110 w wykopie ; o liczbie warstw 1; liczbie rur 2; liczbie otworów 2 - ciąg KSU wykopy otwarte</t>
  </si>
  <si>
    <t>Budowa kanalizacji kablowej pierwotnej z rur RHDPEK-S 110 w wykopie; o liczbie warstw 1; liczbie rur 3; liczbie otworów 3 - ciąg KSU wykopy otwarte</t>
  </si>
  <si>
    <t>Budowa kanalizacji kablowej pierwotnej z rur RHDPEK-S 110 w wykopie ; o liczbie warstw 2; liczbie rur 2; liczbie otworów 4 - wykop otwarty ciag KSU</t>
  </si>
  <si>
    <t>Budowa kanalizacji kablowej pierwotnej z rur RHDPEK- F 100 w wykopie;o liczbie warstw 2; liczbie rur 2; liczbie otworów 4 - wykop otwarty ciag KSU</t>
  </si>
  <si>
    <t>Budowa kanalizacji kablowej pierwotnej z rur RHDPEk-F 75 w wykopie; o liczbie warstw 1; liczbie rur 1; liczbie otworów 1 - ciąg KSU</t>
  </si>
  <si>
    <t>Budowa kanalizacji kablowej pierwotnej z rur RHDPEk-F 50 w wykopie  o liczbie warstw 1; liczbie rur 1; liczbie otworów 1 - ciąg KSU</t>
  </si>
  <si>
    <t>Budowa kanalizacji kablowej pierwotnej z rur RHDPEk-S 110 w wykopie; o liczbie warstw 1; liczbie rur 1; liczbie otworów 1 - ciąg operator obcy</t>
  </si>
  <si>
    <t>Budowa kanalizacji kablowej pierwotnej z rur RHDPEK-S 110 w wykopie; o liczbie warstw 1; liczbie rur 2; liczbie otworów 2 - ciąg operator obcy</t>
  </si>
  <si>
    <t>Demontaż kanalizacji kablowej pierwotnej z rur z tworzyw sztucznych w gruncie ; roboty ziemne , wywóz i utylizacja</t>
  </si>
  <si>
    <t>Budowa studni kablowych prefabrykowanych rozdzielczych SKR-1 w gruncie , rama i pokrywa ciężka; w tym roboty ziemne, wywóz i utylizacja gruntu</t>
  </si>
  <si>
    <t>Budowa studni kablowych prefabrykowanych rozdzielczych SKO-1 w gruncie; w tym roboty ziemne, wywóz i utylizacja gruntu</t>
  </si>
  <si>
    <t>Budowa studni kablowych prefabrykowanych rozdzielczych SKO-2g w gruncie   rama i pokrywa ciężka; w tym roboty ziemne, wywóz i utylizacja gruntu</t>
  </si>
  <si>
    <t>Budowa studni kablowych rozdzielczych SKO-2g z bloczków betonowych w gruncie; w tym roboty ziemne, wywóz i utylizacja gruntu</t>
  </si>
  <si>
    <t>Budowa studni kablowych prefabrykowanych rozdzielczych SKO-4g w gruncie; w tym roboty ziemne, wywóz i utylizacja gruntu</t>
  </si>
  <si>
    <t>Budowa studni kablowych magistralnych SKO-4g z bloczków betonowych; w tym roboty ziemne, wywóz i utylizacja gruntu</t>
  </si>
  <si>
    <t>Rozbiórka studni kablowych SKR-2 przy przebudowie, studnia prefabrykowana; w tym roboty ziemne, wywóz i utylizacja gruntu i gruzu</t>
  </si>
  <si>
    <t>Wykonanie przepustów o długości do 30 m pod przeszkodami terenowymi metodą płucząco-wierconą sterowaną - rury 3xRHDPEp 160 metoda bezrozkopowa droga</t>
  </si>
  <si>
    <t>Wykonanie przepustów o długości do 30 m pod przeszkodami terenowymi metodą płucząco-wierconą sterowaną - rury 1xRHDPEp 160 - metoda bezrozkopowa zieleń</t>
  </si>
  <si>
    <t>Wykonanie przepustów o długości do 30 m pod przeszkodami terenowymi metodą płucząco-wierconą sterowaną  - rury 1xRHDPEp 160 - metoda bezrozkopowa pod drogą</t>
  </si>
  <si>
    <t>Wykonanie przepustów o długości do 30 m pod przeszkodami terenowymi metodą płucząco-wierconą sterowaną - rury 2xRHDPEp 160 - metoda bezrozkopowa zieleń</t>
  </si>
  <si>
    <t>Wykonanie przepustów o długości do 30 m pod przeszkodami terenowymi metodą płucząco-wierconą sterowaną  - rury 3xRHDPEp 160 metoda bezrozkopowa droga</t>
  </si>
  <si>
    <t>Wykonanie przepustów o długości do 30 m pod przeszkodami terenowymi metodą płucząco-wierconą sterowaną  - rury 5xRHDPEp 160 - metoda bezrozkopowa - zieleń</t>
  </si>
  <si>
    <t>Sprawdzenie drożności częściowo zajętych otworów kanalizacji pierwotnej</t>
  </si>
  <si>
    <t>Wciąganie kabla wraz z zapasem do kanalizacji kablowej w otwór częściowo zajęty</t>
  </si>
  <si>
    <t xml:space="preserve">Demontaż rurociągu kablowego 1 otw z rur z tworzyw sztucznych w gruncie ; w tym roboty ziemne, wywóz i utylizacja gruntu i zdemontowanych elementów </t>
  </si>
  <si>
    <t xml:space="preserve">Demontaż rurociągu kablowego 1 otw z rur z tworzyw sztucznych w gruncie; w tym roboty ziemne, wywóz i utylizacja gruntu i zdemontowanych elementów </t>
  </si>
  <si>
    <t>Ssprawdzenie drożności częściowo zajętych otworów kanalizacji pierwotnej</t>
  </si>
  <si>
    <t xml:space="preserve">Demontaż kanaliazcji 3 otw z rur z tworzyw sztucznych w gruncie ; w tym roboty ziemne, wywóz i utylizacja gruntu i zdemontowanych elementów </t>
  </si>
  <si>
    <t xml:space="preserve">Demontaż rurociągu 3 otw z rur z tworzyw sztucznych w gruncie ; w tym roboty ziemne, wywóz i utylizacja gruntu i zdemontowanych elementów </t>
  </si>
  <si>
    <t xml:space="preserve">Demontaż kanalizacji wtórnej 3 otw z rur z tworzyw sztucznych; w tym roboty ziemne, wywóz i utylizacja  zdemontowanych elementów </t>
  </si>
  <si>
    <t xml:space="preserve">Rozbiórka studni kablowych SKR-2 przy przebudowie, studnia prefabrykowana; w tym roboty ziemne, wywóz i utylizacja gruntu i zdemontowanych elementów </t>
  </si>
  <si>
    <t xml:space="preserve">Montaż i ustawienie słupów drewnianych pojedynczych o dł. 7 m ze szczudłem żelbetowym, z osprzętem do podwieszania kabli ; w tym roboty ziemne, wywóz i utylizacja gruntu </t>
  </si>
  <si>
    <t xml:space="preserve">Demontaż słupa istniejącego drewnianego 7m; w tym roboty ziemne, wywóz i utylizacja gruntu i zdemontowanych elementów </t>
  </si>
  <si>
    <t>Roboty ziemne wykonane  metodą Airspade: głębokośc do 0,4m szerokość do 1,5m</t>
  </si>
  <si>
    <t>Wyszczególnienie elementów rozliczeniowych</t>
  </si>
  <si>
    <t>Ilość</t>
  </si>
  <si>
    <t>Demontaże</t>
  </si>
  <si>
    <t>D-01.03.02. D-01.03.04a D-01.03.04b</t>
  </si>
  <si>
    <t>Demontaż kabli wielożyłowych o przekroju 120mm2 układanych wraz z niezbędnymi robotami ziemnymi -kable SN</t>
  </si>
  <si>
    <t>Demontaż kabli wielożyłowych o przekroju 240 mm2 układanych wraz z niezbędnymi robotami ziemnymi -kable SN</t>
  </si>
  <si>
    <t>Demontaż kabli wielożyłowych o przekroju 120mm2 układanych wraz z niezbędnymi robotami ziemnymi -kable nN</t>
  </si>
  <si>
    <t>Demontaż kabli wielożyłowych o przekroju 240 mm2 układanych wraz z niezbędnymi robotami ziemnymi -kable nN</t>
  </si>
  <si>
    <t>D-01.03.01</t>
  </si>
  <si>
    <t>Demontaż lini napowietrznej oświelteniowej</t>
  </si>
  <si>
    <t>Demontaż opraw oświetlenia zewnętrznego na trzpieniu słupa lub wysięgniku</t>
  </si>
  <si>
    <t>Demontaż słupów oświetleniowych z osptrzętem</t>
  </si>
  <si>
    <t>RAZEM 1 Demontaże</t>
  </si>
  <si>
    <t>Przebudowa linii kablowych SN.</t>
  </si>
  <si>
    <t>Ręczne kopanie rowów dla kabli o głębokości do 1.0 m i szer. dna do 0.4 m</t>
  </si>
  <si>
    <t>Nasypanie warstwy piasku grub. 0.1 m na dno rowu kablowego o szer.do 1.0 m(2x)</t>
  </si>
  <si>
    <t>Ręczne zasypywanie rowów dla kabli o głębokości do 0.8 m i szer. dna do 0.4 m</t>
  </si>
  <si>
    <t>Budowa przepustu z rur fi 110 RHDPEp wraz z niezbędnymi robotami ziemnymi</t>
  </si>
  <si>
    <t>Budowa przepustu z rur fi 110 dwudzielnych typu APS wraz z niezbędnymi robotami ziemnymi</t>
  </si>
  <si>
    <t>Wykonanie przeisku z rur fi 110 RHDPEp w obrębie drzew wraz z niezbędnymi robotami ziemnymi</t>
  </si>
  <si>
    <t>Ręczne układanie kabli  typu NA2XY-J 4x120 mm2  w rurach osłonowych</t>
  </si>
  <si>
    <t>Ręczne układanie kabli  typu NA2XY-J 4x240 mm2  w rurach osłonowych</t>
  </si>
  <si>
    <t>Ręczne układanie kabli  typu NA2XY-J 4x120 mm2  w rowach kablowych</t>
  </si>
  <si>
    <t>Ręczne układanie kabli  typu NA2XY-J 4x240 mm2  w rowach kablowych</t>
  </si>
  <si>
    <t>Mufy na kablach energetycznych o przekroju żył 120 mm2 o izolacji i powłoce z tworzyw sztucznych w rowach kablowych</t>
  </si>
  <si>
    <t>Mufy na kablach energetycznych o przekroju żył  240 mm2 o izolacji i powłoce z tworzyw sztucznych w rowach kablowych</t>
  </si>
  <si>
    <t>RAZEM 2 Przebudowa linii kablowych SN.</t>
  </si>
  <si>
    <t>Przebudowa linii kablowych nN.</t>
  </si>
  <si>
    <t>Ręczne układanie kabli  typu NA2XY-J 4x120 mm2  w rurach</t>
  </si>
  <si>
    <t>Ręczne układanie kabli  typu NA2XY-J 4x240 mm2  w rurach</t>
  </si>
  <si>
    <t>RAZEM 3 Przebudowa linii kablowych nN.</t>
  </si>
  <si>
    <t>Przebudowa linii napowietrznej nN.</t>
  </si>
  <si>
    <t>Wykopy mechaniczne pod słupy wirowane jednożerdziowe o długości 10.5 m; gł. wykopu 2 m</t>
  </si>
  <si>
    <t>stanow.</t>
  </si>
  <si>
    <t>Montaż i stawianie słupów wirowanych  E-10,5/10 ustój fundamentowy typu UP1 z wykorzystaniem belki_x000D_
ustojowej U-85, płytę stopową 0,3x0,3 oraz obejmy OU-1,</t>
  </si>
  <si>
    <t>Montaż uziomu</t>
  </si>
  <si>
    <t>Montaż ograniczników przepięć nN typu LOVOS 5/280</t>
  </si>
  <si>
    <t>RAZEM 4 Przebudowa linii napowietrznej nN.</t>
  </si>
  <si>
    <t>PRZEDMIAR /KOSZTORYS OFERTOWY  NR 8</t>
  </si>
  <si>
    <t>Kolizje SN i nn</t>
  </si>
  <si>
    <t>Pielęgnacja drzewa przesadzonego w okresie gwarancji</t>
  </si>
  <si>
    <t xml:space="preserve">szt </t>
  </si>
  <si>
    <t>Pielęgnacja krzewów liściastych oraz pnączy; w okresie gwarancji;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</si>
</sst>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#\ ##0.00"/>
    <numFmt numFmtId="165" formatCode="#\ ###\ ###\ ##0.0"/>
    <numFmt numFmtId="166" formatCode="#\ ###\ ###\ ##0.000"/>
    <numFmt numFmtId="167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>
      <alignment vertical="center"/>
    </xf>
    <xf numFmtId="167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2" fillId="5" borderId="1" xfId="0" applyFont="1" applyFill="1" applyBorder="1" applyAlignment="1">
      <alignment horizontal="center" vertical="center" wrapText="1" justifyLastLine="1"/>
    </xf>
    <xf numFmtId="0" fontId="3" fillId="0" borderId="0" xfId="0" applyFont="1" applyAlignment="1">
      <alignment horizontal="center"/>
    </xf>
    <xf numFmtId="164" fontId="4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5" borderId="1" xfId="0" applyFont="1" applyFill="1" applyBorder="1" applyAlignment="1">
      <alignment horizontal="center" vertical="center" wrapText="1" justifyLastLine="1"/>
    </xf>
    <xf numFmtId="165" fontId="5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2" fontId="0" fillId="0" borderId="0" xfId="0" applyNumberFormat="1"/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02"/>
  <sheetViews>
    <sheetView workbookViewId="0">
      <selection sqref="A1:G1048576"/>
    </sheetView>
  </sheetViews>
  <sheetFormatPr defaultRowHeight="15" x14ac:dyDescent="0.25"/>
  <cols>
    <col min="1" max="1" width="8.42578125" style="5" customWidth="1"/>
    <col min="2" max="2" width="11.7109375" style="5" customWidth="1"/>
    <col min="3" max="3" width="57.140625" style="5" customWidth="1"/>
    <col min="4" max="4" width="9.7109375" style="5" customWidth="1"/>
    <col min="5" max="7" width="14.28515625" style="5" customWidth="1"/>
  </cols>
  <sheetData>
    <row r="1" spans="1:7" x14ac:dyDescent="0.25">
      <c r="C1" s="7" t="s">
        <v>602</v>
      </c>
    </row>
    <row r="2" spans="1:7" x14ac:dyDescent="0.25">
      <c r="C2" s="7" t="s">
        <v>601</v>
      </c>
    </row>
    <row r="3" spans="1:7" ht="30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pans="1:7" x14ac:dyDescent="0.25">
      <c r="A4" s="6" t="s">
        <v>7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</row>
    <row r="5" spans="1:7" x14ac:dyDescent="0.25">
      <c r="A5" s="1" t="s">
        <v>7</v>
      </c>
      <c r="B5" s="1"/>
      <c r="C5" s="1" t="s">
        <v>15</v>
      </c>
      <c r="D5" s="1"/>
      <c r="E5" s="1"/>
      <c r="F5" s="1"/>
      <c r="G5" s="1"/>
    </row>
    <row r="6" spans="1:7" x14ac:dyDescent="0.25">
      <c r="A6" s="9">
        <v>1</v>
      </c>
      <c r="B6" s="2" t="s">
        <v>16</v>
      </c>
      <c r="C6" s="2" t="s">
        <v>18</v>
      </c>
      <c r="D6" s="2" t="s">
        <v>19</v>
      </c>
      <c r="E6" s="3">
        <v>0.64</v>
      </c>
      <c r="F6" s="3"/>
      <c r="G6" s="3">
        <f t="shared" ref="G6:G44" si="0">ROUND(E6*F6,2)</f>
        <v>0</v>
      </c>
    </row>
    <row r="7" spans="1:7" ht="30" x14ac:dyDescent="0.25">
      <c r="A7" s="9">
        <f>A6+1</f>
        <v>2</v>
      </c>
      <c r="B7" s="2" t="s">
        <v>20</v>
      </c>
      <c r="C7" s="2" t="s">
        <v>21</v>
      </c>
      <c r="D7" s="2" t="s">
        <v>22</v>
      </c>
      <c r="E7" s="3">
        <v>70</v>
      </c>
      <c r="F7" s="3"/>
      <c r="G7" s="3">
        <f t="shared" si="0"/>
        <v>0</v>
      </c>
    </row>
    <row r="8" spans="1:7" ht="30" x14ac:dyDescent="0.25">
      <c r="A8" s="9">
        <f t="shared" ref="A8:A44" si="1">A7+1</f>
        <v>3</v>
      </c>
      <c r="B8" s="2" t="s">
        <v>20</v>
      </c>
      <c r="C8" s="2" t="s">
        <v>23</v>
      </c>
      <c r="D8" s="2" t="s">
        <v>24</v>
      </c>
      <c r="E8" s="3">
        <v>2951</v>
      </c>
      <c r="F8" s="3"/>
      <c r="G8" s="3">
        <f t="shared" si="0"/>
        <v>0</v>
      </c>
    </row>
    <row r="9" spans="1:7" ht="30" x14ac:dyDescent="0.25">
      <c r="A9" s="9">
        <f t="shared" si="1"/>
        <v>4</v>
      </c>
      <c r="B9" s="2" t="s">
        <v>20</v>
      </c>
      <c r="C9" s="2" t="s">
        <v>25</v>
      </c>
      <c r="D9" s="2" t="s">
        <v>24</v>
      </c>
      <c r="E9" s="3">
        <v>1968</v>
      </c>
      <c r="F9" s="3"/>
      <c r="G9" s="3">
        <f t="shared" si="0"/>
        <v>0</v>
      </c>
    </row>
    <row r="10" spans="1:7" ht="30" x14ac:dyDescent="0.25">
      <c r="A10" s="9">
        <f t="shared" si="1"/>
        <v>5</v>
      </c>
      <c r="B10" s="2" t="s">
        <v>20</v>
      </c>
      <c r="C10" s="2" t="s">
        <v>26</v>
      </c>
      <c r="D10" s="2" t="s">
        <v>24</v>
      </c>
      <c r="E10" s="3">
        <v>396</v>
      </c>
      <c r="F10" s="3"/>
      <c r="G10" s="3">
        <f t="shared" si="0"/>
        <v>0</v>
      </c>
    </row>
    <row r="11" spans="1:7" x14ac:dyDescent="0.25">
      <c r="A11" s="9">
        <f t="shared" si="1"/>
        <v>6</v>
      </c>
      <c r="B11" s="2" t="s">
        <v>20</v>
      </c>
      <c r="C11" s="2" t="s">
        <v>27</v>
      </c>
      <c r="D11" s="2" t="s">
        <v>24</v>
      </c>
      <c r="E11" s="3">
        <v>28</v>
      </c>
      <c r="F11" s="3"/>
      <c r="G11" s="3">
        <f t="shared" si="0"/>
        <v>0</v>
      </c>
    </row>
    <row r="12" spans="1:7" ht="30" x14ac:dyDescent="0.25">
      <c r="A12" s="9">
        <f t="shared" si="1"/>
        <v>7</v>
      </c>
      <c r="B12" s="2" t="s">
        <v>20</v>
      </c>
      <c r="C12" s="2" t="s">
        <v>28</v>
      </c>
      <c r="D12" s="2" t="s">
        <v>24</v>
      </c>
      <c r="E12" s="3">
        <v>517</v>
      </c>
      <c r="F12" s="3"/>
      <c r="G12" s="3">
        <f t="shared" si="0"/>
        <v>0</v>
      </c>
    </row>
    <row r="13" spans="1:7" ht="30" x14ac:dyDescent="0.25">
      <c r="A13" s="9">
        <f t="shared" si="1"/>
        <v>8</v>
      </c>
      <c r="B13" s="2" t="s">
        <v>20</v>
      </c>
      <c r="C13" s="2" t="s">
        <v>30</v>
      </c>
      <c r="D13" s="2" t="s">
        <v>24</v>
      </c>
      <c r="E13" s="3">
        <v>1789</v>
      </c>
      <c r="F13" s="3"/>
      <c r="G13" s="3">
        <f t="shared" si="0"/>
        <v>0</v>
      </c>
    </row>
    <row r="14" spans="1:7" ht="30" x14ac:dyDescent="0.25">
      <c r="A14" s="9">
        <f t="shared" si="1"/>
        <v>9</v>
      </c>
      <c r="B14" s="2" t="s">
        <v>20</v>
      </c>
      <c r="C14" s="2" t="s">
        <v>32</v>
      </c>
      <c r="D14" s="2" t="s">
        <v>24</v>
      </c>
      <c r="E14" s="3">
        <v>8</v>
      </c>
      <c r="F14" s="3"/>
      <c r="G14" s="3">
        <f t="shared" si="0"/>
        <v>0</v>
      </c>
    </row>
    <row r="15" spans="1:7" ht="30" x14ac:dyDescent="0.25">
      <c r="A15" s="9">
        <f t="shared" si="1"/>
        <v>10</v>
      </c>
      <c r="B15" s="2" t="s">
        <v>20</v>
      </c>
      <c r="C15" s="2" t="s">
        <v>34</v>
      </c>
      <c r="D15" s="2" t="s">
        <v>24</v>
      </c>
      <c r="E15" s="3">
        <v>27</v>
      </c>
      <c r="F15" s="3"/>
      <c r="G15" s="3">
        <f t="shared" si="0"/>
        <v>0</v>
      </c>
    </row>
    <row r="16" spans="1:7" ht="30" x14ac:dyDescent="0.25">
      <c r="A16" s="9">
        <f t="shared" si="1"/>
        <v>11</v>
      </c>
      <c r="B16" s="2" t="s">
        <v>20</v>
      </c>
      <c r="C16" s="2" t="s">
        <v>36</v>
      </c>
      <c r="D16" s="2" t="s">
        <v>24</v>
      </c>
      <c r="E16" s="3">
        <v>237</v>
      </c>
      <c r="F16" s="3"/>
      <c r="G16" s="3">
        <f t="shared" si="0"/>
        <v>0</v>
      </c>
    </row>
    <row r="17" spans="1:7" ht="30" x14ac:dyDescent="0.25">
      <c r="A17" s="9">
        <f t="shared" si="1"/>
        <v>12</v>
      </c>
      <c r="B17" s="2" t="s">
        <v>20</v>
      </c>
      <c r="C17" s="2" t="s">
        <v>38</v>
      </c>
      <c r="D17" s="2" t="s">
        <v>24</v>
      </c>
      <c r="E17" s="3">
        <v>669</v>
      </c>
      <c r="F17" s="3"/>
      <c r="G17" s="3">
        <f t="shared" si="0"/>
        <v>0</v>
      </c>
    </row>
    <row r="18" spans="1:7" x14ac:dyDescent="0.25">
      <c r="A18" s="9">
        <f t="shared" si="1"/>
        <v>13</v>
      </c>
      <c r="B18" s="2" t="s">
        <v>20</v>
      </c>
      <c r="C18" s="2" t="s">
        <v>40</v>
      </c>
      <c r="D18" s="2" t="s">
        <v>24</v>
      </c>
      <c r="E18" s="3">
        <v>7</v>
      </c>
      <c r="F18" s="3"/>
      <c r="G18" s="3">
        <f t="shared" si="0"/>
        <v>0</v>
      </c>
    </row>
    <row r="19" spans="1:7" ht="30" x14ac:dyDescent="0.25">
      <c r="A19" s="9">
        <f t="shared" si="1"/>
        <v>14</v>
      </c>
      <c r="B19" s="2" t="s">
        <v>20</v>
      </c>
      <c r="C19" s="2" t="s">
        <v>42</v>
      </c>
      <c r="D19" s="2" t="s">
        <v>24</v>
      </c>
      <c r="E19" s="3">
        <v>2200</v>
      </c>
      <c r="F19" s="3"/>
      <c r="G19" s="3">
        <f t="shared" si="0"/>
        <v>0</v>
      </c>
    </row>
    <row r="20" spans="1:7" ht="30" x14ac:dyDescent="0.25">
      <c r="A20" s="9">
        <f t="shared" si="1"/>
        <v>15</v>
      </c>
      <c r="B20" s="2" t="s">
        <v>20</v>
      </c>
      <c r="C20" s="2" t="s">
        <v>44</v>
      </c>
      <c r="D20" s="2" t="s">
        <v>24</v>
      </c>
      <c r="E20" s="3">
        <v>2133.9499999999998</v>
      </c>
      <c r="F20" s="3"/>
      <c r="G20" s="3">
        <f t="shared" si="0"/>
        <v>0</v>
      </c>
    </row>
    <row r="21" spans="1:7" ht="30" x14ac:dyDescent="0.25">
      <c r="A21" s="9">
        <f t="shared" si="1"/>
        <v>16</v>
      </c>
      <c r="B21" s="2" t="s">
        <v>20</v>
      </c>
      <c r="C21" s="2" t="s">
        <v>46</v>
      </c>
      <c r="D21" s="2" t="s">
        <v>24</v>
      </c>
      <c r="E21" s="3">
        <v>2743.65</v>
      </c>
      <c r="F21" s="3"/>
      <c r="G21" s="3">
        <f t="shared" si="0"/>
        <v>0</v>
      </c>
    </row>
    <row r="22" spans="1:7" ht="30" x14ac:dyDescent="0.25">
      <c r="A22" s="9">
        <f t="shared" si="1"/>
        <v>17</v>
      </c>
      <c r="B22" s="2" t="s">
        <v>20</v>
      </c>
      <c r="C22" s="2" t="s">
        <v>48</v>
      </c>
      <c r="D22" s="2" t="s">
        <v>24</v>
      </c>
      <c r="E22" s="3">
        <v>1219.4000000000001</v>
      </c>
      <c r="F22" s="3"/>
      <c r="G22" s="3">
        <f t="shared" si="0"/>
        <v>0</v>
      </c>
    </row>
    <row r="23" spans="1:7" ht="30" x14ac:dyDescent="0.25">
      <c r="A23" s="9">
        <f t="shared" si="1"/>
        <v>18</v>
      </c>
      <c r="B23" s="2" t="s">
        <v>20</v>
      </c>
      <c r="C23" s="2" t="s">
        <v>50</v>
      </c>
      <c r="D23" s="2" t="s">
        <v>22</v>
      </c>
      <c r="E23" s="3">
        <v>1585</v>
      </c>
      <c r="F23" s="3"/>
      <c r="G23" s="3">
        <f t="shared" si="0"/>
        <v>0</v>
      </c>
    </row>
    <row r="24" spans="1:7" x14ac:dyDescent="0.25">
      <c r="A24" s="9">
        <f t="shared" si="1"/>
        <v>19</v>
      </c>
      <c r="B24" s="2" t="s">
        <v>20</v>
      </c>
      <c r="C24" s="2" t="s">
        <v>52</v>
      </c>
      <c r="D24" s="2" t="s">
        <v>22</v>
      </c>
      <c r="E24" s="3">
        <v>823</v>
      </c>
      <c r="F24" s="3"/>
      <c r="G24" s="3">
        <f t="shared" si="0"/>
        <v>0</v>
      </c>
    </row>
    <row r="25" spans="1:7" ht="30" x14ac:dyDescent="0.25">
      <c r="A25" s="9">
        <f t="shared" si="1"/>
        <v>20</v>
      </c>
      <c r="B25" s="2" t="s">
        <v>20</v>
      </c>
      <c r="C25" s="2" t="s">
        <v>54</v>
      </c>
      <c r="D25" s="2" t="s">
        <v>22</v>
      </c>
      <c r="E25" s="3">
        <v>132</v>
      </c>
      <c r="F25" s="3"/>
      <c r="G25" s="3">
        <f t="shared" si="0"/>
        <v>0</v>
      </c>
    </row>
    <row r="26" spans="1:7" ht="30" x14ac:dyDescent="0.25">
      <c r="A26" s="9">
        <f t="shared" si="1"/>
        <v>21</v>
      </c>
      <c r="B26" s="2" t="s">
        <v>20</v>
      </c>
      <c r="C26" s="2" t="s">
        <v>56</v>
      </c>
      <c r="D26" s="2" t="s">
        <v>22</v>
      </c>
      <c r="E26" s="3">
        <v>794</v>
      </c>
      <c r="F26" s="3"/>
      <c r="G26" s="3">
        <f t="shared" si="0"/>
        <v>0</v>
      </c>
    </row>
    <row r="27" spans="1:7" ht="45" x14ac:dyDescent="0.25">
      <c r="A27" s="9">
        <f t="shared" si="1"/>
        <v>22</v>
      </c>
      <c r="B27" s="2" t="s">
        <v>20</v>
      </c>
      <c r="C27" s="2" t="s">
        <v>58</v>
      </c>
      <c r="D27" s="2" t="s">
        <v>24</v>
      </c>
      <c r="E27" s="3">
        <v>68</v>
      </c>
      <c r="F27" s="3"/>
      <c r="G27" s="3">
        <f t="shared" si="0"/>
        <v>0</v>
      </c>
    </row>
    <row r="28" spans="1:7" ht="30" x14ac:dyDescent="0.25">
      <c r="A28" s="9">
        <f t="shared" si="1"/>
        <v>23</v>
      </c>
      <c r="B28" s="2" t="s">
        <v>20</v>
      </c>
      <c r="C28" s="2" t="s">
        <v>60</v>
      </c>
      <c r="D28" s="2" t="s">
        <v>24</v>
      </c>
      <c r="E28" s="3">
        <v>61.2</v>
      </c>
      <c r="F28" s="3"/>
      <c r="G28" s="3">
        <f t="shared" si="0"/>
        <v>0</v>
      </c>
    </row>
    <row r="29" spans="1:7" x14ac:dyDescent="0.25">
      <c r="A29" s="9">
        <f t="shared" si="1"/>
        <v>24</v>
      </c>
      <c r="B29" s="2" t="s">
        <v>20</v>
      </c>
      <c r="C29" s="2" t="s">
        <v>62</v>
      </c>
      <c r="D29" s="2" t="s">
        <v>63</v>
      </c>
      <c r="E29" s="3">
        <v>198.93</v>
      </c>
      <c r="F29" s="3"/>
      <c r="G29" s="3">
        <f t="shared" si="0"/>
        <v>0</v>
      </c>
    </row>
    <row r="30" spans="1:7" ht="30" x14ac:dyDescent="0.25">
      <c r="A30" s="9">
        <f t="shared" si="1"/>
        <v>25</v>
      </c>
      <c r="B30" s="2" t="s">
        <v>20</v>
      </c>
      <c r="C30" s="2" t="s">
        <v>65</v>
      </c>
      <c r="D30" s="2" t="s">
        <v>63</v>
      </c>
      <c r="E30" s="3">
        <v>2997.96</v>
      </c>
      <c r="F30" s="3"/>
      <c r="G30" s="3">
        <f t="shared" si="0"/>
        <v>0</v>
      </c>
    </row>
    <row r="31" spans="1:7" x14ac:dyDescent="0.25">
      <c r="A31" s="9">
        <f t="shared" si="1"/>
        <v>26</v>
      </c>
      <c r="B31" s="2" t="s">
        <v>20</v>
      </c>
      <c r="C31" s="2" t="s">
        <v>67</v>
      </c>
      <c r="D31" s="2" t="s">
        <v>63</v>
      </c>
      <c r="E31" s="3">
        <v>1.22</v>
      </c>
      <c r="F31" s="3"/>
      <c r="G31" s="3">
        <f t="shared" si="0"/>
        <v>0</v>
      </c>
    </row>
    <row r="32" spans="1:7" ht="30" x14ac:dyDescent="0.25">
      <c r="A32" s="9">
        <f t="shared" si="1"/>
        <v>27</v>
      </c>
      <c r="B32" s="2" t="s">
        <v>20</v>
      </c>
      <c r="C32" s="2" t="s">
        <v>69</v>
      </c>
      <c r="D32" s="2" t="s">
        <v>70</v>
      </c>
      <c r="E32" s="3">
        <v>894</v>
      </c>
      <c r="F32" s="3"/>
      <c r="G32" s="3">
        <f t="shared" si="0"/>
        <v>0</v>
      </c>
    </row>
    <row r="33" spans="1:7" ht="30" x14ac:dyDescent="0.25">
      <c r="A33" s="9">
        <f t="shared" si="1"/>
        <v>28</v>
      </c>
      <c r="B33" s="2" t="s">
        <v>20</v>
      </c>
      <c r="C33" s="2" t="s">
        <v>72</v>
      </c>
      <c r="D33" s="2" t="s">
        <v>70</v>
      </c>
      <c r="E33" s="3">
        <v>6072.83</v>
      </c>
      <c r="F33" s="3"/>
      <c r="G33" s="3">
        <f t="shared" si="0"/>
        <v>0</v>
      </c>
    </row>
    <row r="34" spans="1:7" ht="45" x14ac:dyDescent="0.25">
      <c r="A34" s="9">
        <f t="shared" si="1"/>
        <v>29</v>
      </c>
      <c r="B34" s="2" t="s">
        <v>74</v>
      </c>
      <c r="C34" s="2" t="s">
        <v>75</v>
      </c>
      <c r="D34" s="2" t="s">
        <v>63</v>
      </c>
      <c r="E34" s="3">
        <v>9878.75</v>
      </c>
      <c r="F34" s="3"/>
      <c r="G34" s="3">
        <f t="shared" si="0"/>
        <v>0</v>
      </c>
    </row>
    <row r="35" spans="1:7" ht="30" x14ac:dyDescent="0.25">
      <c r="A35" s="9">
        <f t="shared" si="1"/>
        <v>30</v>
      </c>
      <c r="B35" s="2" t="s">
        <v>77</v>
      </c>
      <c r="C35" s="2" t="s">
        <v>78</v>
      </c>
      <c r="D35" s="2" t="s">
        <v>63</v>
      </c>
      <c r="E35" s="3">
        <v>310</v>
      </c>
      <c r="F35" s="3"/>
      <c r="G35" s="3">
        <f t="shared" si="0"/>
        <v>0</v>
      </c>
    </row>
    <row r="36" spans="1:7" ht="30" x14ac:dyDescent="0.25">
      <c r="A36" s="9">
        <f t="shared" si="1"/>
        <v>31</v>
      </c>
      <c r="B36" s="2" t="s">
        <v>20</v>
      </c>
      <c r="C36" s="2" t="s">
        <v>80</v>
      </c>
      <c r="D36" s="2" t="s">
        <v>81</v>
      </c>
      <c r="E36" s="3">
        <v>8</v>
      </c>
      <c r="F36" s="3"/>
      <c r="G36" s="3">
        <f t="shared" si="0"/>
        <v>0</v>
      </c>
    </row>
    <row r="37" spans="1:7" ht="30" x14ac:dyDescent="0.25">
      <c r="A37" s="9">
        <f t="shared" si="1"/>
        <v>32</v>
      </c>
      <c r="B37" s="2" t="s">
        <v>20</v>
      </c>
      <c r="C37" s="2" t="s">
        <v>83</v>
      </c>
      <c r="D37" s="2" t="s">
        <v>84</v>
      </c>
      <c r="E37" s="3">
        <v>358</v>
      </c>
      <c r="F37" s="3"/>
      <c r="G37" s="3">
        <f t="shared" si="0"/>
        <v>0</v>
      </c>
    </row>
    <row r="38" spans="1:7" x14ac:dyDescent="0.25">
      <c r="A38" s="9">
        <f t="shared" si="1"/>
        <v>33</v>
      </c>
      <c r="B38" s="2" t="s">
        <v>20</v>
      </c>
      <c r="C38" s="2" t="s">
        <v>86</v>
      </c>
      <c r="D38" s="2" t="s">
        <v>81</v>
      </c>
      <c r="E38" s="3">
        <v>2</v>
      </c>
      <c r="F38" s="3"/>
      <c r="G38" s="3">
        <f t="shared" si="0"/>
        <v>0</v>
      </c>
    </row>
    <row r="39" spans="1:7" x14ac:dyDescent="0.25">
      <c r="A39" s="9">
        <f t="shared" si="1"/>
        <v>34</v>
      </c>
      <c r="B39" s="2" t="s">
        <v>20</v>
      </c>
      <c r="C39" s="2" t="s">
        <v>88</v>
      </c>
      <c r="D39" s="2" t="s">
        <v>84</v>
      </c>
      <c r="E39" s="3">
        <v>10</v>
      </c>
      <c r="F39" s="3"/>
      <c r="G39" s="3">
        <f t="shared" si="0"/>
        <v>0</v>
      </c>
    </row>
    <row r="40" spans="1:7" ht="30" x14ac:dyDescent="0.25">
      <c r="A40" s="9">
        <f t="shared" si="1"/>
        <v>35</v>
      </c>
      <c r="B40" s="2" t="s">
        <v>20</v>
      </c>
      <c r="C40" s="2" t="s">
        <v>90</v>
      </c>
      <c r="D40" s="2" t="s">
        <v>63</v>
      </c>
      <c r="E40" s="3">
        <v>4.0199999999999996</v>
      </c>
      <c r="F40" s="3"/>
      <c r="G40" s="3">
        <f t="shared" si="0"/>
        <v>0</v>
      </c>
    </row>
    <row r="41" spans="1:7" x14ac:dyDescent="0.25">
      <c r="A41" s="9">
        <f t="shared" si="1"/>
        <v>36</v>
      </c>
      <c r="B41" s="2" t="s">
        <v>20</v>
      </c>
      <c r="C41" s="2" t="s">
        <v>92</v>
      </c>
      <c r="D41" s="2" t="s">
        <v>81</v>
      </c>
      <c r="E41" s="3">
        <v>2</v>
      </c>
      <c r="F41" s="3"/>
      <c r="G41" s="3">
        <f t="shared" si="0"/>
        <v>0</v>
      </c>
    </row>
    <row r="42" spans="1:7" x14ac:dyDescent="0.25">
      <c r="A42" s="9">
        <f t="shared" si="1"/>
        <v>37</v>
      </c>
      <c r="B42" s="2" t="s">
        <v>20</v>
      </c>
      <c r="C42" s="2" t="s">
        <v>94</v>
      </c>
      <c r="D42" s="2" t="s">
        <v>63</v>
      </c>
      <c r="E42" s="3">
        <v>25</v>
      </c>
      <c r="F42" s="3"/>
      <c r="G42" s="3">
        <f t="shared" si="0"/>
        <v>0</v>
      </c>
    </row>
    <row r="43" spans="1:7" ht="30" x14ac:dyDescent="0.25">
      <c r="A43" s="9">
        <f t="shared" si="1"/>
        <v>38</v>
      </c>
      <c r="B43" s="2" t="s">
        <v>20</v>
      </c>
      <c r="C43" s="2" t="s">
        <v>96</v>
      </c>
      <c r="D43" s="2" t="s">
        <v>63</v>
      </c>
      <c r="E43" s="3">
        <v>42</v>
      </c>
      <c r="F43" s="3"/>
      <c r="G43" s="3">
        <f t="shared" si="0"/>
        <v>0</v>
      </c>
    </row>
    <row r="44" spans="1:7" ht="30" x14ac:dyDescent="0.25">
      <c r="A44" s="9">
        <f t="shared" si="1"/>
        <v>39</v>
      </c>
      <c r="B44" s="2" t="s">
        <v>98</v>
      </c>
      <c r="C44" s="2" t="s">
        <v>99</v>
      </c>
      <c r="D44" s="2" t="s">
        <v>81</v>
      </c>
      <c r="E44" s="3">
        <v>21</v>
      </c>
      <c r="F44" s="3"/>
      <c r="G44" s="3">
        <f t="shared" si="0"/>
        <v>0</v>
      </c>
    </row>
    <row r="45" spans="1:7" x14ac:dyDescent="0.25">
      <c r="A45" s="11"/>
      <c r="B45" s="4"/>
      <c r="C45" s="4" t="s">
        <v>100</v>
      </c>
      <c r="D45" s="4"/>
      <c r="E45" s="4"/>
      <c r="F45" s="4"/>
      <c r="G45" s="4">
        <f>SUM(G6:G44)</f>
        <v>0</v>
      </c>
    </row>
    <row r="46" spans="1:7" x14ac:dyDescent="0.25">
      <c r="A46" s="8" t="s">
        <v>8</v>
      </c>
      <c r="B46" s="1"/>
      <c r="C46" s="1" t="s">
        <v>101</v>
      </c>
      <c r="D46" s="1"/>
      <c r="E46" s="1"/>
      <c r="F46" s="1"/>
      <c r="G46" s="1"/>
    </row>
    <row r="47" spans="1:7" ht="30" x14ac:dyDescent="0.25">
      <c r="A47" s="9">
        <f>A44+1</f>
        <v>40</v>
      </c>
      <c r="B47" s="2" t="s">
        <v>103</v>
      </c>
      <c r="C47" s="2" t="s">
        <v>104</v>
      </c>
      <c r="D47" s="2" t="s">
        <v>24</v>
      </c>
      <c r="E47" s="3">
        <v>706.3</v>
      </c>
      <c r="F47" s="3"/>
      <c r="G47" s="3">
        <f t="shared" ref="G47:G54" si="2">ROUND(E47*F47,2)</f>
        <v>0</v>
      </c>
    </row>
    <row r="48" spans="1:7" ht="30" x14ac:dyDescent="0.25">
      <c r="A48" s="9">
        <f>A47+1</f>
        <v>41</v>
      </c>
      <c r="B48" s="2" t="s">
        <v>106</v>
      </c>
      <c r="C48" s="2" t="s">
        <v>107</v>
      </c>
      <c r="D48" s="2" t="s">
        <v>24</v>
      </c>
      <c r="E48" s="3">
        <v>706.3</v>
      </c>
      <c r="F48" s="3"/>
      <c r="G48" s="3">
        <f t="shared" si="2"/>
        <v>0</v>
      </c>
    </row>
    <row r="49" spans="1:7" ht="45" x14ac:dyDescent="0.25">
      <c r="A49" s="9">
        <f t="shared" ref="A49:A54" si="3">A48+1</f>
        <v>42</v>
      </c>
      <c r="B49" s="2" t="s">
        <v>109</v>
      </c>
      <c r="C49" s="2" t="s">
        <v>110</v>
      </c>
      <c r="D49" s="2" t="s">
        <v>24</v>
      </c>
      <c r="E49" s="3">
        <v>643</v>
      </c>
      <c r="F49" s="3"/>
      <c r="G49" s="3">
        <f t="shared" si="2"/>
        <v>0</v>
      </c>
    </row>
    <row r="50" spans="1:7" ht="30" x14ac:dyDescent="0.25">
      <c r="A50" s="9">
        <f t="shared" si="3"/>
        <v>43</v>
      </c>
      <c r="B50" s="2" t="s">
        <v>112</v>
      </c>
      <c r="C50" s="2" t="s">
        <v>113</v>
      </c>
      <c r="D50" s="2" t="s">
        <v>24</v>
      </c>
      <c r="E50" s="3">
        <v>643</v>
      </c>
      <c r="F50" s="3"/>
      <c r="G50" s="3">
        <f t="shared" si="2"/>
        <v>0</v>
      </c>
    </row>
    <row r="51" spans="1:7" ht="45" x14ac:dyDescent="0.25">
      <c r="A51" s="9">
        <f t="shared" si="3"/>
        <v>44</v>
      </c>
      <c r="B51" s="2" t="s">
        <v>115</v>
      </c>
      <c r="C51" s="2" t="s">
        <v>116</v>
      </c>
      <c r="D51" s="2" t="s">
        <v>24</v>
      </c>
      <c r="E51" s="3">
        <v>611</v>
      </c>
      <c r="F51" s="3"/>
      <c r="G51" s="3">
        <f t="shared" si="2"/>
        <v>0</v>
      </c>
    </row>
    <row r="52" spans="1:7" ht="30" x14ac:dyDescent="0.25">
      <c r="A52" s="9">
        <f t="shared" si="3"/>
        <v>45</v>
      </c>
      <c r="B52" s="2" t="s">
        <v>112</v>
      </c>
      <c r="C52" s="2" t="s">
        <v>118</v>
      </c>
      <c r="D52" s="2" t="s">
        <v>24</v>
      </c>
      <c r="E52" s="3">
        <v>611</v>
      </c>
      <c r="F52" s="3"/>
      <c r="G52" s="3">
        <f t="shared" si="2"/>
        <v>0</v>
      </c>
    </row>
    <row r="53" spans="1:7" ht="45" x14ac:dyDescent="0.25">
      <c r="A53" s="9">
        <f t="shared" si="3"/>
        <v>46</v>
      </c>
      <c r="B53" s="2" t="s">
        <v>120</v>
      </c>
      <c r="C53" s="2" t="s">
        <v>121</v>
      </c>
      <c r="D53" s="2" t="s">
        <v>24</v>
      </c>
      <c r="E53" s="3">
        <v>611</v>
      </c>
      <c r="F53" s="3"/>
      <c r="G53" s="3">
        <f t="shared" si="2"/>
        <v>0</v>
      </c>
    </row>
    <row r="54" spans="1:7" ht="60" x14ac:dyDescent="0.25">
      <c r="A54" s="9">
        <f t="shared" si="3"/>
        <v>47</v>
      </c>
      <c r="B54" s="2" t="s">
        <v>123</v>
      </c>
      <c r="C54" s="2" t="s">
        <v>124</v>
      </c>
      <c r="D54" s="2" t="s">
        <v>24</v>
      </c>
      <c r="E54" s="3">
        <v>32</v>
      </c>
      <c r="F54" s="3"/>
      <c r="G54" s="3">
        <f t="shared" si="2"/>
        <v>0</v>
      </c>
    </row>
    <row r="55" spans="1:7" x14ac:dyDescent="0.25">
      <c r="A55" s="11"/>
      <c r="B55" s="4"/>
      <c r="C55" s="4" t="s">
        <v>125</v>
      </c>
      <c r="D55" s="4"/>
      <c r="E55" s="4"/>
      <c r="F55" s="4"/>
      <c r="G55" s="4">
        <f>SUM(G47:G54)</f>
        <v>0</v>
      </c>
    </row>
    <row r="56" spans="1:7" x14ac:dyDescent="0.25">
      <c r="A56" s="8" t="s">
        <v>9</v>
      </c>
      <c r="B56" s="1"/>
      <c r="C56" s="1" t="s">
        <v>126</v>
      </c>
      <c r="D56" s="1"/>
      <c r="E56" s="1"/>
      <c r="F56" s="1"/>
      <c r="G56" s="1"/>
    </row>
    <row r="57" spans="1:7" ht="30" x14ac:dyDescent="0.25">
      <c r="A57" s="9">
        <f>A54+1</f>
        <v>48</v>
      </c>
      <c r="B57" s="2" t="s">
        <v>103</v>
      </c>
      <c r="C57" s="2" t="s">
        <v>104</v>
      </c>
      <c r="D57" s="2" t="s">
        <v>24</v>
      </c>
      <c r="E57" s="3">
        <v>5745.4</v>
      </c>
      <c r="F57" s="3"/>
      <c r="G57" s="3">
        <f t="shared" ref="G57:G67" si="4">ROUND(E57*F57,2)</f>
        <v>0</v>
      </c>
    </row>
    <row r="58" spans="1:7" ht="30" x14ac:dyDescent="0.25">
      <c r="A58" s="9">
        <f>A57+1</f>
        <v>49</v>
      </c>
      <c r="B58" s="2" t="s">
        <v>106</v>
      </c>
      <c r="C58" s="2" t="s">
        <v>129</v>
      </c>
      <c r="D58" s="2" t="s">
        <v>24</v>
      </c>
      <c r="E58" s="3">
        <v>5745.4</v>
      </c>
      <c r="F58" s="3"/>
      <c r="G58" s="3">
        <f t="shared" si="4"/>
        <v>0</v>
      </c>
    </row>
    <row r="59" spans="1:7" ht="45" x14ac:dyDescent="0.25">
      <c r="A59" s="9">
        <f t="shared" ref="A59:A67" si="5">A58+1</f>
        <v>50</v>
      </c>
      <c r="B59" s="2" t="s">
        <v>109</v>
      </c>
      <c r="C59" s="2" t="s">
        <v>131</v>
      </c>
      <c r="D59" s="2" t="s">
        <v>24</v>
      </c>
      <c r="E59" s="3">
        <v>5745.4</v>
      </c>
      <c r="F59" s="3"/>
      <c r="G59" s="3">
        <f t="shared" si="4"/>
        <v>0</v>
      </c>
    </row>
    <row r="60" spans="1:7" ht="30" x14ac:dyDescent="0.25">
      <c r="A60" s="9">
        <f t="shared" si="5"/>
        <v>51</v>
      </c>
      <c r="B60" s="2" t="s">
        <v>106</v>
      </c>
      <c r="C60" s="2" t="s">
        <v>133</v>
      </c>
      <c r="D60" s="2" t="s">
        <v>24</v>
      </c>
      <c r="E60" s="3">
        <v>5745.4</v>
      </c>
      <c r="F60" s="3"/>
      <c r="G60" s="3">
        <f t="shared" si="4"/>
        <v>0</v>
      </c>
    </row>
    <row r="61" spans="1:7" ht="45" x14ac:dyDescent="0.25">
      <c r="A61" s="9">
        <f t="shared" si="5"/>
        <v>52</v>
      </c>
      <c r="B61" s="2" t="s">
        <v>109</v>
      </c>
      <c r="C61" s="2" t="s">
        <v>135</v>
      </c>
      <c r="D61" s="2" t="s">
        <v>24</v>
      </c>
      <c r="E61" s="3">
        <v>5461</v>
      </c>
      <c r="F61" s="3"/>
      <c r="G61" s="3">
        <f t="shared" si="4"/>
        <v>0</v>
      </c>
    </row>
    <row r="62" spans="1:7" ht="30" x14ac:dyDescent="0.25">
      <c r="A62" s="9">
        <f t="shared" si="5"/>
        <v>53</v>
      </c>
      <c r="B62" s="2" t="s">
        <v>112</v>
      </c>
      <c r="C62" s="2" t="s">
        <v>113</v>
      </c>
      <c r="D62" s="2" t="s">
        <v>24</v>
      </c>
      <c r="E62" s="3">
        <v>5461</v>
      </c>
      <c r="F62" s="3"/>
      <c r="G62" s="3">
        <f t="shared" si="4"/>
        <v>0</v>
      </c>
    </row>
    <row r="63" spans="1:7" ht="30" x14ac:dyDescent="0.25">
      <c r="A63" s="9">
        <f t="shared" si="5"/>
        <v>54</v>
      </c>
      <c r="B63" s="2" t="s">
        <v>138</v>
      </c>
      <c r="C63" s="2" t="s">
        <v>139</v>
      </c>
      <c r="D63" s="2" t="s">
        <v>24</v>
      </c>
      <c r="E63" s="3">
        <v>5461</v>
      </c>
      <c r="F63" s="3"/>
      <c r="G63" s="3">
        <f t="shared" si="4"/>
        <v>0</v>
      </c>
    </row>
    <row r="64" spans="1:7" ht="30" x14ac:dyDescent="0.25">
      <c r="A64" s="9">
        <f t="shared" si="5"/>
        <v>55</v>
      </c>
      <c r="B64" s="2" t="s">
        <v>112</v>
      </c>
      <c r="C64" s="2" t="s">
        <v>118</v>
      </c>
      <c r="D64" s="2" t="s">
        <v>24</v>
      </c>
      <c r="E64" s="3">
        <v>5461</v>
      </c>
      <c r="F64" s="3"/>
      <c r="G64" s="3">
        <f t="shared" si="4"/>
        <v>0</v>
      </c>
    </row>
    <row r="65" spans="1:7" ht="30" x14ac:dyDescent="0.25">
      <c r="A65" s="9">
        <f t="shared" si="5"/>
        <v>56</v>
      </c>
      <c r="B65" s="2" t="s">
        <v>115</v>
      </c>
      <c r="C65" s="2" t="s">
        <v>142</v>
      </c>
      <c r="D65" s="2" t="s">
        <v>24</v>
      </c>
      <c r="E65" s="3">
        <v>5461</v>
      </c>
      <c r="F65" s="3"/>
      <c r="G65" s="3">
        <f t="shared" si="4"/>
        <v>0</v>
      </c>
    </row>
    <row r="66" spans="1:7" ht="30" x14ac:dyDescent="0.25">
      <c r="A66" s="9">
        <f t="shared" si="5"/>
        <v>57</v>
      </c>
      <c r="B66" s="2" t="s">
        <v>112</v>
      </c>
      <c r="C66" s="2" t="s">
        <v>118</v>
      </c>
      <c r="D66" s="2" t="s">
        <v>24</v>
      </c>
      <c r="E66" s="3">
        <v>5461</v>
      </c>
      <c r="F66" s="3"/>
      <c r="G66" s="3">
        <f t="shared" si="4"/>
        <v>0</v>
      </c>
    </row>
    <row r="67" spans="1:7" ht="30" x14ac:dyDescent="0.25">
      <c r="A67" s="9">
        <f t="shared" si="5"/>
        <v>58</v>
      </c>
      <c r="B67" s="2" t="s">
        <v>120</v>
      </c>
      <c r="C67" s="2" t="s">
        <v>145</v>
      </c>
      <c r="D67" s="2" t="s">
        <v>24</v>
      </c>
      <c r="E67" s="3">
        <v>5461</v>
      </c>
      <c r="F67" s="3"/>
      <c r="G67" s="3">
        <f t="shared" si="4"/>
        <v>0</v>
      </c>
    </row>
    <row r="68" spans="1:7" ht="30" x14ac:dyDescent="0.25">
      <c r="A68" s="11"/>
      <c r="B68" s="4"/>
      <c r="C68" s="4" t="s">
        <v>146</v>
      </c>
      <c r="D68" s="4"/>
      <c r="E68" s="4"/>
      <c r="F68" s="4"/>
      <c r="G68" s="4">
        <f>SUM(G57:G67)</f>
        <v>0</v>
      </c>
    </row>
    <row r="69" spans="1:7" x14ac:dyDescent="0.25">
      <c r="A69" s="8" t="s">
        <v>10</v>
      </c>
      <c r="B69" s="1"/>
      <c r="C69" s="1" t="s">
        <v>147</v>
      </c>
      <c r="D69" s="1"/>
      <c r="E69" s="1"/>
      <c r="F69" s="1"/>
      <c r="G69" s="1"/>
    </row>
    <row r="70" spans="1:7" ht="30" x14ac:dyDescent="0.25">
      <c r="A70" s="9">
        <v>59</v>
      </c>
      <c r="B70" s="2" t="s">
        <v>103</v>
      </c>
      <c r="C70" s="2" t="s">
        <v>104</v>
      </c>
      <c r="D70" s="2" t="s">
        <v>24</v>
      </c>
      <c r="E70" s="3">
        <v>1709.9</v>
      </c>
      <c r="F70" s="3"/>
      <c r="G70" s="3">
        <f t="shared" ref="G70:G79" si="6">ROUND(E70*F70,2)</f>
        <v>0</v>
      </c>
    </row>
    <row r="71" spans="1:7" ht="30" x14ac:dyDescent="0.25">
      <c r="A71" s="9">
        <v>60</v>
      </c>
      <c r="B71" s="2" t="s">
        <v>106</v>
      </c>
      <c r="C71" s="2" t="s">
        <v>107</v>
      </c>
      <c r="D71" s="2" t="s">
        <v>24</v>
      </c>
      <c r="E71" s="3">
        <v>1709.9</v>
      </c>
      <c r="F71" s="3"/>
      <c r="G71" s="3">
        <f t="shared" si="6"/>
        <v>0</v>
      </c>
    </row>
    <row r="72" spans="1:7" ht="45" x14ac:dyDescent="0.25">
      <c r="A72" s="9">
        <v>61</v>
      </c>
      <c r="B72" s="2" t="s">
        <v>109</v>
      </c>
      <c r="C72" s="2" t="s">
        <v>151</v>
      </c>
      <c r="D72" s="2" t="s">
        <v>24</v>
      </c>
      <c r="E72" s="3">
        <v>1559</v>
      </c>
      <c r="F72" s="3"/>
      <c r="G72" s="3">
        <f t="shared" si="6"/>
        <v>0</v>
      </c>
    </row>
    <row r="73" spans="1:7" ht="30" x14ac:dyDescent="0.25">
      <c r="A73" s="9">
        <v>62</v>
      </c>
      <c r="B73" s="2" t="s">
        <v>112</v>
      </c>
      <c r="C73" s="2" t="s">
        <v>113</v>
      </c>
      <c r="D73" s="2" t="s">
        <v>24</v>
      </c>
      <c r="E73" s="3">
        <v>43</v>
      </c>
      <c r="F73" s="3"/>
      <c r="G73" s="3">
        <f t="shared" si="6"/>
        <v>0</v>
      </c>
    </row>
    <row r="74" spans="1:7" ht="30" x14ac:dyDescent="0.25">
      <c r="A74" s="9">
        <v>63</v>
      </c>
      <c r="B74" s="2" t="s">
        <v>115</v>
      </c>
      <c r="C74" s="2" t="s">
        <v>154</v>
      </c>
      <c r="D74" s="2" t="s">
        <v>24</v>
      </c>
      <c r="E74" s="3">
        <v>43</v>
      </c>
      <c r="F74" s="3"/>
      <c r="G74" s="3">
        <f t="shared" si="6"/>
        <v>0</v>
      </c>
    </row>
    <row r="75" spans="1:7" ht="30" x14ac:dyDescent="0.25">
      <c r="A75" s="9">
        <v>64</v>
      </c>
      <c r="B75" s="2" t="s">
        <v>112</v>
      </c>
      <c r="C75" s="2" t="s">
        <v>118</v>
      </c>
      <c r="D75" s="2" t="s">
        <v>24</v>
      </c>
      <c r="E75" s="3">
        <v>43</v>
      </c>
      <c r="F75" s="3"/>
      <c r="G75" s="3">
        <f t="shared" si="6"/>
        <v>0</v>
      </c>
    </row>
    <row r="76" spans="1:7" ht="45" x14ac:dyDescent="0.25">
      <c r="A76" s="9">
        <v>65</v>
      </c>
      <c r="B76" s="2" t="s">
        <v>120</v>
      </c>
      <c r="C76" s="2" t="s">
        <v>157</v>
      </c>
      <c r="D76" s="2" t="s">
        <v>24</v>
      </c>
      <c r="E76" s="3">
        <v>43</v>
      </c>
      <c r="F76" s="3"/>
      <c r="G76" s="3">
        <f t="shared" si="6"/>
        <v>0</v>
      </c>
    </row>
    <row r="77" spans="1:7" ht="60" x14ac:dyDescent="0.25">
      <c r="A77" s="9">
        <v>66</v>
      </c>
      <c r="B77" s="2" t="s">
        <v>123</v>
      </c>
      <c r="C77" s="2" t="s">
        <v>124</v>
      </c>
      <c r="D77" s="2" t="s">
        <v>24</v>
      </c>
      <c r="E77" s="3">
        <v>33</v>
      </c>
      <c r="F77" s="3"/>
      <c r="G77" s="3">
        <f t="shared" si="6"/>
        <v>0</v>
      </c>
    </row>
    <row r="78" spans="1:7" ht="60" x14ac:dyDescent="0.25">
      <c r="A78" s="9">
        <v>67</v>
      </c>
      <c r="B78" s="2" t="s">
        <v>123</v>
      </c>
      <c r="C78" s="2" t="s">
        <v>160</v>
      </c>
      <c r="D78" s="2" t="s">
        <v>24</v>
      </c>
      <c r="E78" s="3">
        <v>177</v>
      </c>
      <c r="F78" s="3"/>
      <c r="G78" s="3">
        <f t="shared" si="6"/>
        <v>0</v>
      </c>
    </row>
    <row r="79" spans="1:7" ht="45" x14ac:dyDescent="0.25">
      <c r="A79" s="9">
        <v>68</v>
      </c>
      <c r="B79" s="2" t="s">
        <v>123</v>
      </c>
      <c r="C79" s="2" t="s">
        <v>162</v>
      </c>
      <c r="D79" s="2" t="s">
        <v>24</v>
      </c>
      <c r="E79" s="3">
        <v>1306</v>
      </c>
      <c r="F79" s="3"/>
      <c r="G79" s="3">
        <f t="shared" si="6"/>
        <v>0</v>
      </c>
    </row>
    <row r="80" spans="1:7" x14ac:dyDescent="0.25">
      <c r="A80" s="11"/>
      <c r="B80" s="4"/>
      <c r="C80" s="4" t="s">
        <v>163</v>
      </c>
      <c r="D80" s="4"/>
      <c r="E80" s="4"/>
      <c r="F80" s="4"/>
      <c r="G80" s="4">
        <f>SUM(G70:G79)</f>
        <v>0</v>
      </c>
    </row>
    <row r="81" spans="1:7" x14ac:dyDescent="0.25">
      <c r="A81" s="8" t="s">
        <v>11</v>
      </c>
      <c r="B81" s="1"/>
      <c r="C81" s="1" t="s">
        <v>164</v>
      </c>
      <c r="D81" s="1"/>
      <c r="E81" s="1"/>
      <c r="F81" s="1"/>
      <c r="G81" s="1"/>
    </row>
    <row r="82" spans="1:7" ht="30" x14ac:dyDescent="0.25">
      <c r="A82" s="9">
        <v>69</v>
      </c>
      <c r="B82" s="2" t="s">
        <v>103</v>
      </c>
      <c r="C82" s="2" t="s">
        <v>104</v>
      </c>
      <c r="D82" s="2" t="s">
        <v>24</v>
      </c>
      <c r="E82" s="3">
        <v>102.4</v>
      </c>
      <c r="F82" s="3"/>
      <c r="G82" s="3">
        <f>ROUND(E82*F82,2)</f>
        <v>0</v>
      </c>
    </row>
    <row r="83" spans="1:7" ht="30" x14ac:dyDescent="0.25">
      <c r="A83" s="9">
        <v>70</v>
      </c>
      <c r="B83" s="2" t="s">
        <v>106</v>
      </c>
      <c r="C83" s="2" t="s">
        <v>107</v>
      </c>
      <c r="D83" s="2" t="s">
        <v>24</v>
      </c>
      <c r="E83" s="3">
        <v>102.4</v>
      </c>
      <c r="F83" s="3"/>
      <c r="G83" s="3">
        <f>ROUND(E83*F83,2)</f>
        <v>0</v>
      </c>
    </row>
    <row r="84" spans="1:7" ht="45" x14ac:dyDescent="0.25">
      <c r="A84" s="9">
        <v>71</v>
      </c>
      <c r="B84" s="2" t="s">
        <v>109</v>
      </c>
      <c r="C84" s="2" t="s">
        <v>151</v>
      </c>
      <c r="D84" s="2" t="s">
        <v>24</v>
      </c>
      <c r="E84" s="3">
        <v>91</v>
      </c>
      <c r="F84" s="3"/>
      <c r="G84" s="3">
        <f>ROUND(E84*F84,2)</f>
        <v>0</v>
      </c>
    </row>
    <row r="85" spans="1:7" ht="45" x14ac:dyDescent="0.25">
      <c r="A85" s="9">
        <v>72</v>
      </c>
      <c r="B85" s="2" t="s">
        <v>123</v>
      </c>
      <c r="C85" s="2" t="s">
        <v>169</v>
      </c>
      <c r="D85" s="2" t="s">
        <v>24</v>
      </c>
      <c r="E85" s="3">
        <v>91</v>
      </c>
      <c r="F85" s="3"/>
      <c r="G85" s="3">
        <f>ROUND(E85*F85,2)</f>
        <v>0</v>
      </c>
    </row>
    <row r="86" spans="1:7" ht="30" x14ac:dyDescent="0.25">
      <c r="A86" s="11"/>
      <c r="B86" s="4"/>
      <c r="C86" s="4" t="s">
        <v>170</v>
      </c>
      <c r="D86" s="4"/>
      <c r="E86" s="4"/>
      <c r="F86" s="4"/>
      <c r="G86" s="4">
        <f>SUM(G82:G85)</f>
        <v>0</v>
      </c>
    </row>
    <row r="87" spans="1:7" ht="30" x14ac:dyDescent="0.25">
      <c r="A87" s="8" t="s">
        <v>12</v>
      </c>
      <c r="B87" s="1"/>
      <c r="C87" s="1" t="s">
        <v>171</v>
      </c>
      <c r="D87" s="1"/>
      <c r="E87" s="1"/>
      <c r="F87" s="1"/>
      <c r="G87" s="1"/>
    </row>
    <row r="88" spans="1:7" ht="30" x14ac:dyDescent="0.25">
      <c r="A88" s="9">
        <v>73</v>
      </c>
      <c r="B88" s="2" t="s">
        <v>103</v>
      </c>
      <c r="C88" s="2" t="s">
        <v>104</v>
      </c>
      <c r="D88" s="2" t="s">
        <v>24</v>
      </c>
      <c r="E88" s="3">
        <v>161.19999999999999</v>
      </c>
      <c r="F88" s="3"/>
      <c r="G88" s="3">
        <f>ROUND(E88*F88,2)</f>
        <v>0</v>
      </c>
    </row>
    <row r="89" spans="1:7" ht="30" x14ac:dyDescent="0.25">
      <c r="A89" s="9">
        <f>A88+1</f>
        <v>74</v>
      </c>
      <c r="B89" s="2" t="s">
        <v>106</v>
      </c>
      <c r="C89" s="2" t="s">
        <v>107</v>
      </c>
      <c r="D89" s="2" t="s">
        <v>24</v>
      </c>
      <c r="E89" s="3">
        <v>161.19999999999999</v>
      </c>
      <c r="F89" s="3"/>
      <c r="G89" s="3">
        <f>ROUND(E89*F89,2)</f>
        <v>0</v>
      </c>
    </row>
    <row r="90" spans="1:7" ht="30" x14ac:dyDescent="0.25">
      <c r="A90" s="9">
        <f t="shared" ref="A90:A91" si="7">A89+1</f>
        <v>75</v>
      </c>
      <c r="B90" s="2" t="s">
        <v>109</v>
      </c>
      <c r="C90" s="2" t="s">
        <v>175</v>
      </c>
      <c r="D90" s="2" t="s">
        <v>24</v>
      </c>
      <c r="E90" s="3">
        <v>148</v>
      </c>
      <c r="F90" s="3"/>
      <c r="G90" s="3">
        <f>ROUND(E90*F90,2)</f>
        <v>0</v>
      </c>
    </row>
    <row r="91" spans="1:7" ht="45" x14ac:dyDescent="0.25">
      <c r="A91" s="9">
        <f t="shared" si="7"/>
        <v>76</v>
      </c>
      <c r="B91" s="2" t="s">
        <v>123</v>
      </c>
      <c r="C91" s="2" t="s">
        <v>177</v>
      </c>
      <c r="D91" s="2" t="s">
        <v>24</v>
      </c>
      <c r="E91" s="3">
        <v>148</v>
      </c>
      <c r="F91" s="3"/>
      <c r="G91" s="3">
        <f>ROUND(E91*F91,2)</f>
        <v>0</v>
      </c>
    </row>
    <row r="92" spans="1:7" ht="30" x14ac:dyDescent="0.25">
      <c r="A92" s="11"/>
      <c r="B92" s="4"/>
      <c r="C92" s="4" t="s">
        <v>178</v>
      </c>
      <c r="D92" s="4"/>
      <c r="E92" s="4"/>
      <c r="F92" s="4"/>
      <c r="G92" s="4">
        <f>SUM(G88:G91)</f>
        <v>0</v>
      </c>
    </row>
    <row r="93" spans="1:7" x14ac:dyDescent="0.25">
      <c r="A93" s="8" t="s">
        <v>13</v>
      </c>
      <c r="B93" s="1"/>
      <c r="C93" s="1" t="s">
        <v>179</v>
      </c>
      <c r="D93" s="1"/>
      <c r="E93" s="1"/>
      <c r="F93" s="1"/>
      <c r="G93" s="1"/>
    </row>
    <row r="94" spans="1:7" ht="30" x14ac:dyDescent="0.25">
      <c r="A94" s="9">
        <v>77</v>
      </c>
      <c r="B94" s="2" t="s">
        <v>103</v>
      </c>
      <c r="C94" s="2" t="s">
        <v>104</v>
      </c>
      <c r="D94" s="2" t="s">
        <v>24</v>
      </c>
      <c r="E94" s="3">
        <v>1834</v>
      </c>
      <c r="F94" s="3"/>
      <c r="G94" s="3">
        <f>ROUND(E94*F94,2)</f>
        <v>0</v>
      </c>
    </row>
    <row r="95" spans="1:7" ht="30" x14ac:dyDescent="0.25">
      <c r="A95" s="9">
        <f>A94+1</f>
        <v>78</v>
      </c>
      <c r="B95" s="2" t="s">
        <v>106</v>
      </c>
      <c r="C95" s="2" t="s">
        <v>182</v>
      </c>
      <c r="D95" s="2" t="s">
        <v>24</v>
      </c>
      <c r="E95" s="3">
        <v>1834</v>
      </c>
      <c r="F95" s="3"/>
      <c r="G95" s="3">
        <f>ROUND(E95*F95,2)</f>
        <v>0</v>
      </c>
    </row>
    <row r="96" spans="1:7" ht="45" x14ac:dyDescent="0.25">
      <c r="A96" s="9">
        <f t="shared" ref="A96:A98" si="8">A95+1</f>
        <v>79</v>
      </c>
      <c r="B96" s="2" t="s">
        <v>109</v>
      </c>
      <c r="C96" s="2" t="s">
        <v>184</v>
      </c>
      <c r="D96" s="2" t="s">
        <v>24</v>
      </c>
      <c r="E96" s="3">
        <v>1834</v>
      </c>
      <c r="F96" s="3"/>
      <c r="G96" s="3">
        <f>ROUND(E96*F96,2)</f>
        <v>0</v>
      </c>
    </row>
    <row r="97" spans="1:7" ht="30" x14ac:dyDescent="0.25">
      <c r="A97" s="9">
        <f t="shared" si="8"/>
        <v>80</v>
      </c>
      <c r="B97" s="2" t="s">
        <v>112</v>
      </c>
      <c r="C97" s="2" t="s">
        <v>118</v>
      </c>
      <c r="D97" s="2" t="s">
        <v>24</v>
      </c>
      <c r="E97" s="3">
        <v>1834</v>
      </c>
      <c r="F97" s="3"/>
      <c r="G97" s="3">
        <f>ROUND(E97*F97,2)</f>
        <v>0</v>
      </c>
    </row>
    <row r="98" spans="1:7" ht="45" x14ac:dyDescent="0.25">
      <c r="A98" s="9">
        <f t="shared" si="8"/>
        <v>81</v>
      </c>
      <c r="B98" s="2" t="s">
        <v>120</v>
      </c>
      <c r="C98" s="2" t="s">
        <v>187</v>
      </c>
      <c r="D98" s="2" t="s">
        <v>24</v>
      </c>
      <c r="E98" s="3">
        <v>1834</v>
      </c>
      <c r="F98" s="3"/>
      <c r="G98" s="3">
        <f>ROUND(E98*F98,2)</f>
        <v>0</v>
      </c>
    </row>
    <row r="99" spans="1:7" x14ac:dyDescent="0.25">
      <c r="A99" s="11"/>
      <c r="B99" s="4"/>
      <c r="C99" s="4" t="s">
        <v>188</v>
      </c>
      <c r="D99" s="4"/>
      <c r="E99" s="4"/>
      <c r="F99" s="4"/>
      <c r="G99" s="4">
        <f>SUM(G94:G98)</f>
        <v>0</v>
      </c>
    </row>
    <row r="100" spans="1:7" x14ac:dyDescent="0.25">
      <c r="A100" s="8" t="s">
        <v>14</v>
      </c>
      <c r="B100" s="1"/>
      <c r="C100" s="1" t="s">
        <v>189</v>
      </c>
      <c r="D100" s="1"/>
      <c r="E100" s="1"/>
      <c r="F100" s="1"/>
      <c r="G100" s="1"/>
    </row>
    <row r="101" spans="1:7" ht="30" x14ac:dyDescent="0.25">
      <c r="A101" s="9">
        <v>82</v>
      </c>
      <c r="B101" s="2" t="s">
        <v>103</v>
      </c>
      <c r="C101" s="2" t="s">
        <v>104</v>
      </c>
      <c r="D101" s="2" t="s">
        <v>24</v>
      </c>
      <c r="E101" s="3">
        <v>2633</v>
      </c>
      <c r="F101" s="3"/>
      <c r="G101" s="3">
        <f t="shared" ref="G101:G107" si="9">ROUND(E101*F101,2)</f>
        <v>0</v>
      </c>
    </row>
    <row r="102" spans="1:7" ht="30" x14ac:dyDescent="0.25">
      <c r="A102" s="9">
        <f>A101+1</f>
        <v>83</v>
      </c>
      <c r="B102" s="2" t="s">
        <v>106</v>
      </c>
      <c r="C102" s="2" t="s">
        <v>192</v>
      </c>
      <c r="D102" s="2" t="s">
        <v>24</v>
      </c>
      <c r="E102" s="3">
        <v>2633</v>
      </c>
      <c r="F102" s="3"/>
      <c r="G102" s="3">
        <f t="shared" si="9"/>
        <v>0</v>
      </c>
    </row>
    <row r="103" spans="1:7" ht="45" x14ac:dyDescent="0.25">
      <c r="A103" s="9">
        <f t="shared" ref="A103:A107" si="10">A102+1</f>
        <v>84</v>
      </c>
      <c r="B103" s="2" t="s">
        <v>109</v>
      </c>
      <c r="C103" s="2" t="s">
        <v>184</v>
      </c>
      <c r="D103" s="2" t="s">
        <v>24</v>
      </c>
      <c r="E103" s="3">
        <v>2633</v>
      </c>
      <c r="F103" s="3"/>
      <c r="G103" s="3">
        <f t="shared" si="9"/>
        <v>0</v>
      </c>
    </row>
    <row r="104" spans="1:7" ht="45" x14ac:dyDescent="0.25">
      <c r="A104" s="9">
        <f t="shared" si="10"/>
        <v>85</v>
      </c>
      <c r="B104" s="2" t="s">
        <v>123</v>
      </c>
      <c r="C104" s="2" t="s">
        <v>195</v>
      </c>
      <c r="D104" s="2" t="s">
        <v>24</v>
      </c>
      <c r="E104" s="3">
        <v>2431</v>
      </c>
      <c r="F104" s="3"/>
      <c r="G104" s="3">
        <f t="shared" si="9"/>
        <v>0</v>
      </c>
    </row>
    <row r="105" spans="1:7" ht="45" x14ac:dyDescent="0.25">
      <c r="A105" s="9">
        <f t="shared" si="10"/>
        <v>86</v>
      </c>
      <c r="B105" s="2" t="s">
        <v>123</v>
      </c>
      <c r="C105" s="2" t="s">
        <v>197</v>
      </c>
      <c r="D105" s="2" t="s">
        <v>24</v>
      </c>
      <c r="E105" s="3">
        <v>87</v>
      </c>
      <c r="F105" s="3"/>
      <c r="G105" s="3">
        <f t="shared" si="9"/>
        <v>0</v>
      </c>
    </row>
    <row r="106" spans="1:7" ht="60" x14ac:dyDescent="0.25">
      <c r="A106" s="9">
        <f t="shared" si="10"/>
        <v>87</v>
      </c>
      <c r="B106" s="2" t="s">
        <v>123</v>
      </c>
      <c r="C106" s="2" t="s">
        <v>199</v>
      </c>
      <c r="D106" s="2" t="s">
        <v>24</v>
      </c>
      <c r="E106" s="3">
        <v>104</v>
      </c>
      <c r="F106" s="3"/>
      <c r="G106" s="3">
        <f t="shared" si="9"/>
        <v>0</v>
      </c>
    </row>
    <row r="107" spans="1:7" ht="45" x14ac:dyDescent="0.25">
      <c r="A107" s="9">
        <f t="shared" si="10"/>
        <v>88</v>
      </c>
      <c r="B107" s="2" t="s">
        <v>123</v>
      </c>
      <c r="C107" s="2" t="s">
        <v>201</v>
      </c>
      <c r="D107" s="2" t="s">
        <v>24</v>
      </c>
      <c r="E107" s="3">
        <v>11</v>
      </c>
      <c r="F107" s="3"/>
      <c r="G107" s="3">
        <f t="shared" si="9"/>
        <v>0</v>
      </c>
    </row>
    <row r="108" spans="1:7" x14ac:dyDescent="0.25">
      <c r="A108" s="11"/>
      <c r="B108" s="4"/>
      <c r="C108" s="4" t="s">
        <v>202</v>
      </c>
      <c r="D108" s="4"/>
      <c r="E108" s="4"/>
      <c r="F108" s="4"/>
      <c r="G108" s="4">
        <f>SUM(G101:G107)</f>
        <v>0</v>
      </c>
    </row>
    <row r="109" spans="1:7" x14ac:dyDescent="0.25">
      <c r="A109" s="8" t="s">
        <v>29</v>
      </c>
      <c r="B109" s="1"/>
      <c r="C109" s="1" t="s">
        <v>203</v>
      </c>
      <c r="D109" s="1"/>
      <c r="E109" s="1"/>
      <c r="F109" s="1"/>
      <c r="G109" s="1"/>
    </row>
    <row r="110" spans="1:7" ht="30" x14ac:dyDescent="0.25">
      <c r="A110" s="9">
        <v>89</v>
      </c>
      <c r="B110" s="2" t="s">
        <v>103</v>
      </c>
      <c r="C110" s="2" t="s">
        <v>104</v>
      </c>
      <c r="D110" s="2" t="s">
        <v>24</v>
      </c>
      <c r="E110" s="3">
        <v>385</v>
      </c>
      <c r="F110" s="3"/>
      <c r="G110" s="3">
        <f t="shared" ref="G110:G115" si="11">ROUND(E110*F110,2)</f>
        <v>0</v>
      </c>
    </row>
    <row r="111" spans="1:7" ht="30" x14ac:dyDescent="0.25">
      <c r="A111" s="9">
        <f>A110+1</f>
        <v>90</v>
      </c>
      <c r="B111" s="2" t="s">
        <v>109</v>
      </c>
      <c r="C111" s="2" t="s">
        <v>206</v>
      </c>
      <c r="D111" s="2" t="s">
        <v>24</v>
      </c>
      <c r="E111" s="3">
        <v>385</v>
      </c>
      <c r="F111" s="3"/>
      <c r="G111" s="3">
        <f t="shared" si="11"/>
        <v>0</v>
      </c>
    </row>
    <row r="112" spans="1:7" ht="45" x14ac:dyDescent="0.25">
      <c r="A112" s="9">
        <f t="shared" ref="A112:A115" si="12">A111+1</f>
        <v>91</v>
      </c>
      <c r="B112" s="2" t="s">
        <v>109</v>
      </c>
      <c r="C112" s="2" t="s">
        <v>208</v>
      </c>
      <c r="D112" s="2" t="s">
        <v>24</v>
      </c>
      <c r="E112" s="3">
        <v>361</v>
      </c>
      <c r="F112" s="3"/>
      <c r="G112" s="3">
        <f t="shared" si="11"/>
        <v>0</v>
      </c>
    </row>
    <row r="113" spans="1:7" ht="30" x14ac:dyDescent="0.25">
      <c r="A113" s="9">
        <f t="shared" si="12"/>
        <v>92</v>
      </c>
      <c r="B113" s="2" t="s">
        <v>103</v>
      </c>
      <c r="C113" s="2" t="s">
        <v>210</v>
      </c>
      <c r="D113" s="2" t="s">
        <v>24</v>
      </c>
      <c r="E113" s="3">
        <v>361</v>
      </c>
      <c r="F113" s="3"/>
      <c r="G113" s="3">
        <f t="shared" si="11"/>
        <v>0</v>
      </c>
    </row>
    <row r="114" spans="1:7" ht="60" x14ac:dyDescent="0.25">
      <c r="A114" s="9">
        <f t="shared" si="12"/>
        <v>93</v>
      </c>
      <c r="B114" s="2" t="s">
        <v>123</v>
      </c>
      <c r="C114" s="2" t="s">
        <v>199</v>
      </c>
      <c r="D114" s="2" t="s">
        <v>24</v>
      </c>
      <c r="E114" s="3">
        <v>22</v>
      </c>
      <c r="F114" s="3"/>
      <c r="G114" s="3">
        <f t="shared" si="11"/>
        <v>0</v>
      </c>
    </row>
    <row r="115" spans="1:7" ht="45" x14ac:dyDescent="0.25">
      <c r="A115" s="9">
        <f t="shared" si="12"/>
        <v>94</v>
      </c>
      <c r="B115" s="2" t="s">
        <v>123</v>
      </c>
      <c r="C115" s="2" t="s">
        <v>201</v>
      </c>
      <c r="D115" s="2" t="s">
        <v>24</v>
      </c>
      <c r="E115" s="3">
        <v>2</v>
      </c>
      <c r="F115" s="3"/>
      <c r="G115" s="3">
        <f t="shared" si="11"/>
        <v>0</v>
      </c>
    </row>
    <row r="116" spans="1:7" ht="30" x14ac:dyDescent="0.25">
      <c r="A116" s="11"/>
      <c r="B116" s="4"/>
      <c r="C116" s="4" t="s">
        <v>213</v>
      </c>
      <c r="D116" s="4"/>
      <c r="E116" s="4"/>
      <c r="F116" s="4"/>
      <c r="G116" s="4">
        <f>SUM(G110:G115)</f>
        <v>0</v>
      </c>
    </row>
    <row r="117" spans="1:7" x14ac:dyDescent="0.25">
      <c r="A117" s="8" t="s">
        <v>31</v>
      </c>
      <c r="B117" s="1"/>
      <c r="C117" s="1" t="s">
        <v>214</v>
      </c>
      <c r="D117" s="1"/>
      <c r="E117" s="1"/>
      <c r="F117" s="1"/>
      <c r="G117" s="1"/>
    </row>
    <row r="118" spans="1:7" ht="30" x14ac:dyDescent="0.25">
      <c r="A118" s="9">
        <f>A115+1</f>
        <v>95</v>
      </c>
      <c r="B118" s="2" t="s">
        <v>103</v>
      </c>
      <c r="C118" s="2" t="s">
        <v>104</v>
      </c>
      <c r="D118" s="2" t="s">
        <v>24</v>
      </c>
      <c r="E118" s="3">
        <v>106</v>
      </c>
      <c r="F118" s="3"/>
      <c r="G118" s="3">
        <f>ROUND(E118*F118,2)</f>
        <v>0</v>
      </c>
    </row>
    <row r="119" spans="1:7" ht="30" x14ac:dyDescent="0.25">
      <c r="A119" s="9">
        <f>A118+1</f>
        <v>96</v>
      </c>
      <c r="B119" s="2" t="s">
        <v>106</v>
      </c>
      <c r="C119" s="2" t="s">
        <v>217</v>
      </c>
      <c r="D119" s="2" t="s">
        <v>24</v>
      </c>
      <c r="E119" s="3">
        <v>106</v>
      </c>
      <c r="F119" s="3"/>
      <c r="G119" s="3">
        <f>ROUND(E119*F119,2)</f>
        <v>0</v>
      </c>
    </row>
    <row r="120" spans="1:7" ht="45" x14ac:dyDescent="0.25">
      <c r="A120" s="9">
        <f t="shared" ref="A120:A121" si="13">A119+1</f>
        <v>97</v>
      </c>
      <c r="B120" s="2" t="s">
        <v>109</v>
      </c>
      <c r="C120" s="2" t="s">
        <v>184</v>
      </c>
      <c r="D120" s="2" t="s">
        <v>24</v>
      </c>
      <c r="E120" s="3">
        <v>106</v>
      </c>
      <c r="F120" s="3"/>
      <c r="G120" s="3">
        <f>ROUND(E120*F120,2)</f>
        <v>0</v>
      </c>
    </row>
    <row r="121" spans="1:7" ht="30" x14ac:dyDescent="0.25">
      <c r="A121" s="9">
        <f t="shared" si="13"/>
        <v>98</v>
      </c>
      <c r="B121" s="2" t="s">
        <v>220</v>
      </c>
      <c r="C121" s="2" t="s">
        <v>221</v>
      </c>
      <c r="D121" s="2" t="s">
        <v>24</v>
      </c>
      <c r="E121" s="3">
        <v>106</v>
      </c>
      <c r="F121" s="3"/>
      <c r="G121" s="3">
        <f>ROUND(E121*F121,2)</f>
        <v>0</v>
      </c>
    </row>
    <row r="122" spans="1:7" x14ac:dyDescent="0.25">
      <c r="A122" s="11"/>
      <c r="B122" s="4"/>
      <c r="C122" s="4" t="s">
        <v>222</v>
      </c>
      <c r="D122" s="4"/>
      <c r="E122" s="4"/>
      <c r="F122" s="4"/>
      <c r="G122" s="4">
        <f>SUM(G118:G121)</f>
        <v>0</v>
      </c>
    </row>
    <row r="123" spans="1:7" x14ac:dyDescent="0.25">
      <c r="A123" s="8" t="s">
        <v>33</v>
      </c>
      <c r="B123" s="1"/>
      <c r="C123" s="1" t="s">
        <v>223</v>
      </c>
      <c r="D123" s="1"/>
      <c r="E123" s="1"/>
      <c r="F123" s="1"/>
      <c r="G123" s="1"/>
    </row>
    <row r="124" spans="1:7" ht="30" x14ac:dyDescent="0.25">
      <c r="A124" s="9">
        <v>99</v>
      </c>
      <c r="B124" s="2" t="s">
        <v>103</v>
      </c>
      <c r="C124" s="2" t="s">
        <v>104</v>
      </c>
      <c r="D124" s="2" t="s">
        <v>24</v>
      </c>
      <c r="E124" s="3">
        <v>233</v>
      </c>
      <c r="F124" s="3"/>
      <c r="G124" s="3">
        <f t="shared" ref="G124:G131" si="14">ROUND(E124*F124,2)</f>
        <v>0</v>
      </c>
    </row>
    <row r="125" spans="1:7" ht="30" x14ac:dyDescent="0.25">
      <c r="A125" s="9">
        <f>A124+1</f>
        <v>100</v>
      </c>
      <c r="B125" s="2" t="s">
        <v>106</v>
      </c>
      <c r="C125" s="2" t="s">
        <v>129</v>
      </c>
      <c r="D125" s="2" t="s">
        <v>24</v>
      </c>
      <c r="E125" s="3">
        <v>233</v>
      </c>
      <c r="F125" s="3"/>
      <c r="G125" s="3">
        <f t="shared" si="14"/>
        <v>0</v>
      </c>
    </row>
    <row r="126" spans="1:7" ht="30" x14ac:dyDescent="0.25">
      <c r="A126" s="9">
        <f t="shared" ref="A126:A131" si="15">A125+1</f>
        <v>101</v>
      </c>
      <c r="B126" s="2" t="s">
        <v>106</v>
      </c>
      <c r="C126" s="2" t="s">
        <v>225</v>
      </c>
      <c r="D126" s="2" t="s">
        <v>24</v>
      </c>
      <c r="E126" s="3">
        <v>233</v>
      </c>
      <c r="F126" s="3"/>
      <c r="G126" s="3">
        <f t="shared" si="14"/>
        <v>0</v>
      </c>
    </row>
    <row r="127" spans="1:7" ht="45" x14ac:dyDescent="0.25">
      <c r="A127" s="9">
        <f t="shared" si="15"/>
        <v>102</v>
      </c>
      <c r="B127" s="2" t="s">
        <v>109</v>
      </c>
      <c r="C127" s="2" t="s">
        <v>135</v>
      </c>
      <c r="D127" s="2" t="s">
        <v>24</v>
      </c>
      <c r="E127" s="3">
        <v>233</v>
      </c>
      <c r="F127" s="3"/>
      <c r="G127" s="3">
        <f t="shared" si="14"/>
        <v>0</v>
      </c>
    </row>
    <row r="128" spans="1:7" ht="45" x14ac:dyDescent="0.25">
      <c r="A128" s="9">
        <f t="shared" si="15"/>
        <v>103</v>
      </c>
      <c r="B128" s="2" t="s">
        <v>123</v>
      </c>
      <c r="C128" s="2" t="s">
        <v>226</v>
      </c>
      <c r="D128" s="2" t="s">
        <v>24</v>
      </c>
      <c r="E128" s="3">
        <v>79</v>
      </c>
      <c r="F128" s="3"/>
      <c r="G128" s="3">
        <f t="shared" si="14"/>
        <v>0</v>
      </c>
    </row>
    <row r="129" spans="1:7" ht="45" x14ac:dyDescent="0.25">
      <c r="A129" s="9">
        <f t="shared" si="15"/>
        <v>104</v>
      </c>
      <c r="B129" s="2" t="s">
        <v>123</v>
      </c>
      <c r="C129" s="2" t="s">
        <v>195</v>
      </c>
      <c r="D129" s="2" t="s">
        <v>24</v>
      </c>
      <c r="E129" s="3">
        <v>58</v>
      </c>
      <c r="F129" s="3"/>
      <c r="G129" s="3">
        <f t="shared" si="14"/>
        <v>0</v>
      </c>
    </row>
    <row r="130" spans="1:7" ht="30" x14ac:dyDescent="0.25">
      <c r="A130" s="9">
        <f t="shared" si="15"/>
        <v>105</v>
      </c>
      <c r="B130" s="2" t="s">
        <v>112</v>
      </c>
      <c r="C130" s="2" t="s">
        <v>118</v>
      </c>
      <c r="D130" s="2" t="s">
        <v>24</v>
      </c>
      <c r="E130" s="3">
        <v>96</v>
      </c>
      <c r="F130" s="3"/>
      <c r="G130" s="3">
        <f t="shared" si="14"/>
        <v>0</v>
      </c>
    </row>
    <row r="131" spans="1:7" ht="30" x14ac:dyDescent="0.25">
      <c r="A131" s="9">
        <f t="shared" si="15"/>
        <v>106</v>
      </c>
      <c r="B131" s="2" t="s">
        <v>120</v>
      </c>
      <c r="C131" s="2" t="s">
        <v>227</v>
      </c>
      <c r="D131" s="2" t="s">
        <v>24</v>
      </c>
      <c r="E131" s="3">
        <v>96</v>
      </c>
      <c r="F131" s="3"/>
      <c r="G131" s="3">
        <f t="shared" si="14"/>
        <v>0</v>
      </c>
    </row>
    <row r="132" spans="1:7" x14ac:dyDescent="0.25">
      <c r="A132" s="11"/>
      <c r="B132" s="4"/>
      <c r="C132" s="4" t="s">
        <v>228</v>
      </c>
      <c r="D132" s="4"/>
      <c r="E132" s="4"/>
      <c r="F132" s="4"/>
      <c r="G132" s="4">
        <f>SUM(G124:G131)</f>
        <v>0</v>
      </c>
    </row>
    <row r="133" spans="1:7" x14ac:dyDescent="0.25">
      <c r="A133" s="8" t="s">
        <v>35</v>
      </c>
      <c r="B133" s="1"/>
      <c r="C133" s="1" t="s">
        <v>229</v>
      </c>
      <c r="D133" s="1"/>
      <c r="E133" s="1"/>
      <c r="F133" s="1"/>
      <c r="G133" s="1"/>
    </row>
    <row r="134" spans="1:7" ht="30" x14ac:dyDescent="0.25">
      <c r="A134" s="9">
        <f>A131+1</f>
        <v>107</v>
      </c>
      <c r="B134" s="2" t="s">
        <v>103</v>
      </c>
      <c r="C134" s="2" t="s">
        <v>104</v>
      </c>
      <c r="D134" s="2" t="s">
        <v>24</v>
      </c>
      <c r="E134" s="3">
        <v>256</v>
      </c>
      <c r="F134" s="3"/>
      <c r="G134" s="3">
        <f t="shared" ref="G134:G141" si="16">ROUND(E134*F134,2)</f>
        <v>0</v>
      </c>
    </row>
    <row r="135" spans="1:7" ht="30" x14ac:dyDescent="0.25">
      <c r="A135" s="9">
        <f>A134+1</f>
        <v>108</v>
      </c>
      <c r="B135" s="2" t="s">
        <v>106</v>
      </c>
      <c r="C135" s="2" t="s">
        <v>230</v>
      </c>
      <c r="D135" s="2" t="s">
        <v>24</v>
      </c>
      <c r="E135" s="3">
        <v>256</v>
      </c>
      <c r="F135" s="3"/>
      <c r="G135" s="3">
        <f t="shared" si="16"/>
        <v>0</v>
      </c>
    </row>
    <row r="136" spans="1:7" ht="45" x14ac:dyDescent="0.25">
      <c r="A136" s="9">
        <f t="shared" ref="A136:A141" si="17">A135+1</f>
        <v>109</v>
      </c>
      <c r="B136" s="2" t="s">
        <v>109</v>
      </c>
      <c r="C136" s="2" t="s">
        <v>135</v>
      </c>
      <c r="D136" s="2" t="s">
        <v>24</v>
      </c>
      <c r="E136" s="3">
        <v>256</v>
      </c>
      <c r="F136" s="3"/>
      <c r="G136" s="3">
        <f t="shared" si="16"/>
        <v>0</v>
      </c>
    </row>
    <row r="137" spans="1:7" ht="45" x14ac:dyDescent="0.25">
      <c r="A137" s="9">
        <f t="shared" si="17"/>
        <v>110</v>
      </c>
      <c r="B137" s="2" t="s">
        <v>123</v>
      </c>
      <c r="C137" s="2" t="s">
        <v>231</v>
      </c>
      <c r="D137" s="2" t="s">
        <v>24</v>
      </c>
      <c r="E137" s="3">
        <v>122</v>
      </c>
      <c r="F137" s="3"/>
      <c r="G137" s="3">
        <f t="shared" si="16"/>
        <v>0</v>
      </c>
    </row>
    <row r="138" spans="1:7" ht="30" x14ac:dyDescent="0.25">
      <c r="A138" s="9">
        <f t="shared" si="17"/>
        <v>111</v>
      </c>
      <c r="B138" s="2" t="s">
        <v>123</v>
      </c>
      <c r="C138" s="2" t="s">
        <v>232</v>
      </c>
      <c r="D138" s="2" t="s">
        <v>24</v>
      </c>
      <c r="E138" s="3">
        <v>96</v>
      </c>
      <c r="F138" s="3"/>
      <c r="G138" s="3">
        <f t="shared" si="16"/>
        <v>0</v>
      </c>
    </row>
    <row r="139" spans="1:7" ht="75" x14ac:dyDescent="0.25">
      <c r="A139" s="9">
        <f t="shared" si="17"/>
        <v>112</v>
      </c>
      <c r="B139" s="2" t="s">
        <v>123</v>
      </c>
      <c r="C139" s="2" t="s">
        <v>233</v>
      </c>
      <c r="D139" s="2" t="s">
        <v>24</v>
      </c>
      <c r="E139" s="3">
        <v>22</v>
      </c>
      <c r="F139" s="3"/>
      <c r="G139" s="3">
        <f t="shared" si="16"/>
        <v>0</v>
      </c>
    </row>
    <row r="140" spans="1:7" ht="30" x14ac:dyDescent="0.25">
      <c r="A140" s="9">
        <f t="shared" si="17"/>
        <v>113</v>
      </c>
      <c r="B140" s="2" t="s">
        <v>112</v>
      </c>
      <c r="C140" s="2" t="s">
        <v>118</v>
      </c>
      <c r="D140" s="2" t="s">
        <v>24</v>
      </c>
      <c r="E140" s="3">
        <v>16</v>
      </c>
      <c r="F140" s="3"/>
      <c r="G140" s="3">
        <f t="shared" si="16"/>
        <v>0</v>
      </c>
    </row>
    <row r="141" spans="1:7" ht="30" x14ac:dyDescent="0.25">
      <c r="A141" s="9">
        <f t="shared" si="17"/>
        <v>114</v>
      </c>
      <c r="B141" s="2" t="s">
        <v>120</v>
      </c>
      <c r="C141" s="2" t="s">
        <v>227</v>
      </c>
      <c r="D141" s="2" t="s">
        <v>24</v>
      </c>
      <c r="E141" s="3">
        <v>16</v>
      </c>
      <c r="F141" s="3"/>
      <c r="G141" s="3">
        <f t="shared" si="16"/>
        <v>0</v>
      </c>
    </row>
    <row r="142" spans="1:7" x14ac:dyDescent="0.25">
      <c r="A142" s="11"/>
      <c r="B142" s="4"/>
      <c r="C142" s="4" t="s">
        <v>234</v>
      </c>
      <c r="D142" s="4"/>
      <c r="E142" s="4"/>
      <c r="F142" s="4"/>
      <c r="G142" s="4">
        <f>SUM(G134:G141)</f>
        <v>0</v>
      </c>
    </row>
    <row r="143" spans="1:7" x14ac:dyDescent="0.25">
      <c r="A143" s="8" t="s">
        <v>37</v>
      </c>
      <c r="B143" s="1"/>
      <c r="C143" s="1" t="s">
        <v>235</v>
      </c>
      <c r="D143" s="1"/>
      <c r="E143" s="1"/>
      <c r="F143" s="1"/>
      <c r="G143" s="1"/>
    </row>
    <row r="144" spans="1:7" ht="30" x14ac:dyDescent="0.25">
      <c r="A144" s="9">
        <f>A141+1</f>
        <v>115</v>
      </c>
      <c r="B144" s="2" t="s">
        <v>103</v>
      </c>
      <c r="C144" s="2" t="s">
        <v>104</v>
      </c>
      <c r="D144" s="2" t="s">
        <v>24</v>
      </c>
      <c r="E144" s="3">
        <v>169</v>
      </c>
      <c r="F144" s="3"/>
      <c r="G144" s="3">
        <f>ROUND(E144*F144,2)</f>
        <v>0</v>
      </c>
    </row>
    <row r="145" spans="1:7" ht="30" x14ac:dyDescent="0.25">
      <c r="A145" s="9">
        <f>A144+1</f>
        <v>116</v>
      </c>
      <c r="B145" s="2" t="s">
        <v>106</v>
      </c>
      <c r="C145" s="2" t="s">
        <v>107</v>
      </c>
      <c r="D145" s="2" t="s">
        <v>24</v>
      </c>
      <c r="E145" s="3">
        <v>169</v>
      </c>
      <c r="F145" s="3"/>
      <c r="G145" s="3">
        <f>ROUND(E145*F145,2)</f>
        <v>0</v>
      </c>
    </row>
    <row r="146" spans="1:7" ht="30" x14ac:dyDescent="0.25">
      <c r="A146" s="9">
        <f t="shared" ref="A146:A147" si="18">A145+1</f>
        <v>117</v>
      </c>
      <c r="B146" s="2" t="s">
        <v>109</v>
      </c>
      <c r="C146" s="2" t="s">
        <v>175</v>
      </c>
      <c r="D146" s="2" t="s">
        <v>24</v>
      </c>
      <c r="E146" s="3">
        <v>169</v>
      </c>
      <c r="F146" s="3"/>
      <c r="G146" s="3">
        <f>ROUND(E146*F146,2)</f>
        <v>0</v>
      </c>
    </row>
    <row r="147" spans="1:7" ht="45" x14ac:dyDescent="0.25">
      <c r="A147" s="9">
        <f t="shared" si="18"/>
        <v>118</v>
      </c>
      <c r="B147" s="2" t="s">
        <v>123</v>
      </c>
      <c r="C147" s="2" t="s">
        <v>177</v>
      </c>
      <c r="D147" s="2" t="s">
        <v>24</v>
      </c>
      <c r="E147" s="3">
        <v>169</v>
      </c>
      <c r="F147" s="3"/>
      <c r="G147" s="3">
        <f>ROUND(E147*F147,2)</f>
        <v>0</v>
      </c>
    </row>
    <row r="148" spans="1:7" x14ac:dyDescent="0.25">
      <c r="A148" s="11"/>
      <c r="B148" s="4"/>
      <c r="C148" s="4" t="s">
        <v>236</v>
      </c>
      <c r="D148" s="4"/>
      <c r="E148" s="4"/>
      <c r="F148" s="4"/>
      <c r="G148" s="4">
        <f>SUM(G144:G147)</f>
        <v>0</v>
      </c>
    </row>
    <row r="149" spans="1:7" x14ac:dyDescent="0.25">
      <c r="A149" s="8" t="s">
        <v>39</v>
      </c>
      <c r="B149" s="1"/>
      <c r="C149" s="1" t="s">
        <v>237</v>
      </c>
      <c r="D149" s="1"/>
      <c r="E149" s="1"/>
      <c r="F149" s="1"/>
      <c r="G149" s="1"/>
    </row>
    <row r="150" spans="1:7" ht="30" x14ac:dyDescent="0.25">
      <c r="A150" s="9">
        <v>119</v>
      </c>
      <c r="B150" s="2" t="s">
        <v>103</v>
      </c>
      <c r="C150" s="2" t="s">
        <v>104</v>
      </c>
      <c r="D150" s="2" t="s">
        <v>24</v>
      </c>
      <c r="E150" s="3">
        <v>19</v>
      </c>
      <c r="F150" s="3"/>
      <c r="G150" s="3">
        <f t="shared" ref="G150:G156" si="19">ROUND(E150*F150,2)</f>
        <v>0</v>
      </c>
    </row>
    <row r="151" spans="1:7" ht="30" x14ac:dyDescent="0.25">
      <c r="A151" s="9">
        <v>120</v>
      </c>
      <c r="B151" s="2" t="s">
        <v>106</v>
      </c>
      <c r="C151" s="2" t="s">
        <v>600</v>
      </c>
      <c r="D151" s="2" t="s">
        <v>24</v>
      </c>
      <c r="E151" s="3">
        <v>19</v>
      </c>
      <c r="F151" s="3"/>
      <c r="G151" s="3">
        <f t="shared" si="19"/>
        <v>0</v>
      </c>
    </row>
    <row r="152" spans="1:7" ht="45" x14ac:dyDescent="0.25">
      <c r="A152" s="9">
        <v>121</v>
      </c>
      <c r="B152" s="2" t="s">
        <v>109</v>
      </c>
      <c r="C152" s="2" t="s">
        <v>135</v>
      </c>
      <c r="D152" s="2" t="s">
        <v>24</v>
      </c>
      <c r="E152" s="3">
        <v>19</v>
      </c>
      <c r="F152" s="3"/>
      <c r="G152" s="3">
        <f t="shared" si="19"/>
        <v>0</v>
      </c>
    </row>
    <row r="153" spans="1:7" ht="30" x14ac:dyDescent="0.25">
      <c r="A153" s="9">
        <v>122</v>
      </c>
      <c r="B153" s="2" t="s">
        <v>112</v>
      </c>
      <c r="C153" s="2" t="s">
        <v>113</v>
      </c>
      <c r="D153" s="2" t="s">
        <v>24</v>
      </c>
      <c r="E153" s="3">
        <v>19</v>
      </c>
      <c r="F153" s="3"/>
      <c r="G153" s="3">
        <f t="shared" si="19"/>
        <v>0</v>
      </c>
    </row>
    <row r="154" spans="1:7" ht="45" x14ac:dyDescent="0.25">
      <c r="A154" s="9">
        <v>123</v>
      </c>
      <c r="B154" s="2" t="s">
        <v>115</v>
      </c>
      <c r="C154" s="2" t="s">
        <v>116</v>
      </c>
      <c r="D154" s="2" t="s">
        <v>24</v>
      </c>
      <c r="E154" s="3">
        <v>19</v>
      </c>
      <c r="F154" s="3"/>
      <c r="G154" s="3">
        <f t="shared" si="19"/>
        <v>0</v>
      </c>
    </row>
    <row r="155" spans="1:7" ht="30" x14ac:dyDescent="0.25">
      <c r="A155" s="9">
        <v>124</v>
      </c>
      <c r="B155" s="2" t="s">
        <v>112</v>
      </c>
      <c r="C155" s="2" t="s">
        <v>118</v>
      </c>
      <c r="D155" s="2" t="s">
        <v>24</v>
      </c>
      <c r="E155" s="3">
        <v>19</v>
      </c>
      <c r="F155" s="3"/>
      <c r="G155" s="3">
        <f t="shared" si="19"/>
        <v>0</v>
      </c>
    </row>
    <row r="156" spans="1:7" ht="30" x14ac:dyDescent="0.25">
      <c r="A156" s="9">
        <v>125</v>
      </c>
      <c r="B156" s="2" t="s">
        <v>120</v>
      </c>
      <c r="C156" s="2" t="s">
        <v>227</v>
      </c>
      <c r="D156" s="2" t="s">
        <v>24</v>
      </c>
      <c r="E156" s="3">
        <v>19</v>
      </c>
      <c r="F156" s="3"/>
      <c r="G156" s="3">
        <f t="shared" si="19"/>
        <v>0</v>
      </c>
    </row>
    <row r="157" spans="1:7" x14ac:dyDescent="0.25">
      <c r="A157" s="11"/>
      <c r="B157" s="4"/>
      <c r="C157" s="4" t="s">
        <v>238</v>
      </c>
      <c r="D157" s="4"/>
      <c r="E157" s="4"/>
      <c r="F157" s="4"/>
      <c r="G157" s="4">
        <f>SUM(G150:G156)</f>
        <v>0</v>
      </c>
    </row>
    <row r="158" spans="1:7" x14ac:dyDescent="0.25">
      <c r="A158" s="8" t="s">
        <v>41</v>
      </c>
      <c r="B158" s="1"/>
      <c r="C158" s="1" t="s">
        <v>239</v>
      </c>
      <c r="D158" s="1"/>
      <c r="E158" s="1"/>
      <c r="F158" s="1"/>
      <c r="G158" s="1"/>
    </row>
    <row r="159" spans="1:7" ht="30" x14ac:dyDescent="0.25">
      <c r="A159" s="9">
        <v>126</v>
      </c>
      <c r="B159" s="2" t="s">
        <v>103</v>
      </c>
      <c r="C159" s="2" t="s">
        <v>104</v>
      </c>
      <c r="D159" s="2" t="s">
        <v>24</v>
      </c>
      <c r="E159" s="3">
        <v>431.15</v>
      </c>
      <c r="F159" s="3"/>
      <c r="G159" s="3">
        <f t="shared" ref="G159:G164" si="20">ROUND(E159*F159,2)</f>
        <v>0</v>
      </c>
    </row>
    <row r="160" spans="1:7" ht="30" x14ac:dyDescent="0.25">
      <c r="A160" s="9">
        <v>127</v>
      </c>
      <c r="B160" s="2" t="s">
        <v>106</v>
      </c>
      <c r="C160" s="2" t="s">
        <v>129</v>
      </c>
      <c r="D160" s="2" t="s">
        <v>24</v>
      </c>
      <c r="E160" s="3">
        <v>431.15</v>
      </c>
      <c r="F160" s="3"/>
      <c r="G160" s="3">
        <f t="shared" si="20"/>
        <v>0</v>
      </c>
    </row>
    <row r="161" spans="1:7" ht="30" x14ac:dyDescent="0.25">
      <c r="A161" s="9">
        <v>128</v>
      </c>
      <c r="B161" s="2" t="s">
        <v>106</v>
      </c>
      <c r="C161" s="2" t="s">
        <v>225</v>
      </c>
      <c r="D161" s="2" t="s">
        <v>24</v>
      </c>
      <c r="E161" s="3">
        <v>431.15</v>
      </c>
      <c r="F161" s="3"/>
      <c r="G161" s="3">
        <f t="shared" si="20"/>
        <v>0</v>
      </c>
    </row>
    <row r="162" spans="1:7" ht="30" x14ac:dyDescent="0.25">
      <c r="A162" s="9">
        <v>129</v>
      </c>
      <c r="B162" s="2" t="s">
        <v>106</v>
      </c>
      <c r="C162" s="2" t="s">
        <v>240</v>
      </c>
      <c r="D162" s="2" t="s">
        <v>24</v>
      </c>
      <c r="E162" s="3">
        <v>431.15</v>
      </c>
      <c r="F162" s="3"/>
      <c r="G162" s="3">
        <f t="shared" si="20"/>
        <v>0</v>
      </c>
    </row>
    <row r="163" spans="1:7" ht="60" x14ac:dyDescent="0.25">
      <c r="A163" s="9">
        <v>130</v>
      </c>
      <c r="B163" s="2" t="s">
        <v>220</v>
      </c>
      <c r="C163" s="2" t="s">
        <v>241</v>
      </c>
      <c r="D163" s="2" t="s">
        <v>24</v>
      </c>
      <c r="E163" s="3">
        <v>61.2</v>
      </c>
      <c r="F163" s="3"/>
      <c r="G163" s="3">
        <f t="shared" si="20"/>
        <v>0</v>
      </c>
    </row>
    <row r="164" spans="1:7" ht="60" x14ac:dyDescent="0.25">
      <c r="A164" s="9">
        <v>131</v>
      </c>
      <c r="B164" s="2" t="s">
        <v>220</v>
      </c>
      <c r="C164" s="2" t="s">
        <v>242</v>
      </c>
      <c r="D164" s="2" t="s">
        <v>24</v>
      </c>
      <c r="E164" s="3">
        <v>303.8</v>
      </c>
      <c r="F164" s="3"/>
      <c r="G164" s="3">
        <f t="shared" si="20"/>
        <v>0</v>
      </c>
    </row>
    <row r="165" spans="1:7" x14ac:dyDescent="0.25">
      <c r="A165" s="11"/>
      <c r="B165" s="4"/>
      <c r="C165" s="4" t="s">
        <v>243</v>
      </c>
      <c r="D165" s="4"/>
      <c r="E165" s="4"/>
      <c r="F165" s="4"/>
      <c r="G165" s="4">
        <f>SUM(G159:G164)</f>
        <v>0</v>
      </c>
    </row>
    <row r="166" spans="1:7" x14ac:dyDescent="0.25">
      <c r="A166" s="8" t="s">
        <v>43</v>
      </c>
      <c r="B166" s="1"/>
      <c r="C166" s="1" t="s">
        <v>244</v>
      </c>
      <c r="D166" s="1"/>
      <c r="E166" s="1"/>
      <c r="F166" s="1"/>
      <c r="G166" s="1"/>
    </row>
    <row r="167" spans="1:7" ht="45" x14ac:dyDescent="0.25">
      <c r="A167" s="9">
        <v>132</v>
      </c>
      <c r="B167" s="2" t="s">
        <v>245</v>
      </c>
      <c r="C167" s="2" t="s">
        <v>246</v>
      </c>
      <c r="D167" s="2" t="s">
        <v>22</v>
      </c>
      <c r="E167" s="3">
        <v>1353</v>
      </c>
      <c r="F167" s="3"/>
      <c r="G167" s="3">
        <f t="shared" ref="G167:G174" si="21">ROUND(E167*F167,2)</f>
        <v>0</v>
      </c>
    </row>
    <row r="168" spans="1:7" ht="60" x14ac:dyDescent="0.25">
      <c r="A168" s="9">
        <v>133</v>
      </c>
      <c r="B168" s="2" t="s">
        <v>245</v>
      </c>
      <c r="C168" s="2" t="s">
        <v>247</v>
      </c>
      <c r="D168" s="2" t="s">
        <v>22</v>
      </c>
      <c r="E168" s="3">
        <v>162</v>
      </c>
      <c r="F168" s="3"/>
      <c r="G168" s="3">
        <f t="shared" si="21"/>
        <v>0</v>
      </c>
    </row>
    <row r="169" spans="1:7" ht="45" x14ac:dyDescent="0.25">
      <c r="A169" s="9">
        <v>134</v>
      </c>
      <c r="B169" s="2" t="s">
        <v>245</v>
      </c>
      <c r="C169" s="2" t="s">
        <v>248</v>
      </c>
      <c r="D169" s="2" t="s">
        <v>22</v>
      </c>
      <c r="E169" s="3">
        <v>388</v>
      </c>
      <c r="F169" s="3"/>
      <c r="G169" s="3">
        <f t="shared" si="21"/>
        <v>0</v>
      </c>
    </row>
    <row r="170" spans="1:7" ht="75" x14ac:dyDescent="0.25">
      <c r="A170" s="9">
        <v>135</v>
      </c>
      <c r="B170" s="2" t="s">
        <v>245</v>
      </c>
      <c r="C170" s="2" t="s">
        <v>249</v>
      </c>
      <c r="D170" s="2" t="s">
        <v>22</v>
      </c>
      <c r="E170" s="3">
        <v>86</v>
      </c>
      <c r="F170" s="3"/>
      <c r="G170" s="3">
        <f t="shared" si="21"/>
        <v>0</v>
      </c>
    </row>
    <row r="171" spans="1:7" ht="30" x14ac:dyDescent="0.25">
      <c r="A171" s="9">
        <v>136</v>
      </c>
      <c r="B171" s="2" t="s">
        <v>245</v>
      </c>
      <c r="C171" s="2" t="s">
        <v>250</v>
      </c>
      <c r="D171" s="2" t="s">
        <v>22</v>
      </c>
      <c r="E171" s="3">
        <v>2087</v>
      </c>
      <c r="F171" s="3"/>
      <c r="G171" s="3">
        <f t="shared" si="21"/>
        <v>0</v>
      </c>
    </row>
    <row r="172" spans="1:7" ht="30" x14ac:dyDescent="0.25">
      <c r="A172" s="9">
        <v>137</v>
      </c>
      <c r="B172" s="2" t="s">
        <v>245</v>
      </c>
      <c r="C172" s="2" t="s">
        <v>251</v>
      </c>
      <c r="D172" s="2" t="s">
        <v>22</v>
      </c>
      <c r="E172" s="3">
        <v>654</v>
      </c>
      <c r="F172" s="3"/>
      <c r="G172" s="3">
        <f t="shared" si="21"/>
        <v>0</v>
      </c>
    </row>
    <row r="173" spans="1:7" ht="30" x14ac:dyDescent="0.25">
      <c r="A173" s="9">
        <v>138</v>
      </c>
      <c r="B173" s="2" t="s">
        <v>252</v>
      </c>
      <c r="C173" s="2" t="s">
        <v>253</v>
      </c>
      <c r="D173" s="2" t="s">
        <v>22</v>
      </c>
      <c r="E173" s="3">
        <v>332</v>
      </c>
      <c r="F173" s="3"/>
      <c r="G173" s="3">
        <f t="shared" si="21"/>
        <v>0</v>
      </c>
    </row>
    <row r="174" spans="1:7" ht="45" x14ac:dyDescent="0.25">
      <c r="A174" s="9">
        <v>139</v>
      </c>
      <c r="B174" s="2" t="s">
        <v>254</v>
      </c>
      <c r="C174" s="2" t="s">
        <v>255</v>
      </c>
      <c r="D174" s="2" t="s">
        <v>22</v>
      </c>
      <c r="E174" s="3">
        <v>1181</v>
      </c>
      <c r="F174" s="3"/>
      <c r="G174" s="3">
        <f t="shared" si="21"/>
        <v>0</v>
      </c>
    </row>
    <row r="175" spans="1:7" x14ac:dyDescent="0.25">
      <c r="A175" s="11"/>
      <c r="B175" s="4"/>
      <c r="C175" s="4" t="s">
        <v>256</v>
      </c>
      <c r="D175" s="4"/>
      <c r="E175" s="4"/>
      <c r="F175" s="4"/>
      <c r="G175" s="4">
        <f>SUM(G167:G174)</f>
        <v>0</v>
      </c>
    </row>
    <row r="176" spans="1:7" x14ac:dyDescent="0.25">
      <c r="A176" s="8" t="s">
        <v>45</v>
      </c>
      <c r="B176" s="1"/>
      <c r="C176" s="1" t="s">
        <v>257</v>
      </c>
      <c r="D176" s="1"/>
      <c r="E176" s="1"/>
      <c r="F176" s="1"/>
      <c r="G176" s="1"/>
    </row>
    <row r="177" spans="1:7" ht="90" x14ac:dyDescent="0.25">
      <c r="A177" s="9">
        <v>140</v>
      </c>
      <c r="B177" s="2" t="s">
        <v>258</v>
      </c>
      <c r="C177" s="2" t="s">
        <v>259</v>
      </c>
      <c r="D177" s="2" t="s">
        <v>17</v>
      </c>
      <c r="E177" s="3">
        <v>3</v>
      </c>
      <c r="F177" s="3"/>
      <c r="G177" s="3">
        <f>ROUND(E177*F177,2)</f>
        <v>0</v>
      </c>
    </row>
    <row r="178" spans="1:7" ht="30" x14ac:dyDescent="0.25">
      <c r="A178" s="9">
        <v>141</v>
      </c>
      <c r="B178" s="2" t="s">
        <v>258</v>
      </c>
      <c r="C178" s="2" t="s">
        <v>260</v>
      </c>
      <c r="D178" s="2" t="s">
        <v>261</v>
      </c>
      <c r="E178" s="3">
        <v>3</v>
      </c>
      <c r="F178" s="3"/>
      <c r="G178" s="3">
        <f>ROUND(E178*F178,2)</f>
        <v>0</v>
      </c>
    </row>
    <row r="179" spans="1:7" ht="30" x14ac:dyDescent="0.25">
      <c r="A179" s="9">
        <v>142</v>
      </c>
      <c r="B179" s="2" t="s">
        <v>258</v>
      </c>
      <c r="C179" s="2" t="s">
        <v>262</v>
      </c>
      <c r="D179" s="2" t="s">
        <v>261</v>
      </c>
      <c r="E179" s="3">
        <v>3</v>
      </c>
      <c r="F179" s="3"/>
      <c r="G179" s="3">
        <f>ROUND(E179*F179,2)</f>
        <v>0</v>
      </c>
    </row>
    <row r="180" spans="1:7" ht="30" x14ac:dyDescent="0.25">
      <c r="A180" s="9">
        <v>143</v>
      </c>
      <c r="B180" s="2" t="s">
        <v>258</v>
      </c>
      <c r="C180" s="2" t="s">
        <v>263</v>
      </c>
      <c r="D180" s="2" t="s">
        <v>261</v>
      </c>
      <c r="E180" s="3">
        <v>3</v>
      </c>
      <c r="F180" s="3"/>
      <c r="G180" s="3">
        <f>ROUND(E180*F180,2)</f>
        <v>0</v>
      </c>
    </row>
    <row r="181" spans="1:7" x14ac:dyDescent="0.25">
      <c r="A181" s="11"/>
      <c r="B181" s="4"/>
      <c r="C181" s="4" t="s">
        <v>264</v>
      </c>
      <c r="D181" s="4"/>
      <c r="E181" s="4"/>
      <c r="F181" s="4"/>
      <c r="G181" s="4">
        <f>SUM(G177:G180)</f>
        <v>0</v>
      </c>
    </row>
    <row r="182" spans="1:7" x14ac:dyDescent="0.25">
      <c r="A182" s="8" t="s">
        <v>47</v>
      </c>
      <c r="B182" s="1"/>
      <c r="C182" s="1" t="s">
        <v>265</v>
      </c>
      <c r="D182" s="1"/>
      <c r="E182" s="1"/>
      <c r="F182" s="1"/>
      <c r="G182" s="1"/>
    </row>
    <row r="183" spans="1:7" x14ac:dyDescent="0.25">
      <c r="A183" s="9">
        <v>144</v>
      </c>
      <c r="B183" s="2" t="s">
        <v>258</v>
      </c>
      <c r="C183" s="2" t="s">
        <v>266</v>
      </c>
      <c r="D183" s="2" t="s">
        <v>84</v>
      </c>
      <c r="E183" s="3">
        <v>24</v>
      </c>
      <c r="F183" s="3"/>
      <c r="G183" s="3">
        <f>ROUND(E183*F183,2)</f>
        <v>0</v>
      </c>
    </row>
    <row r="184" spans="1:7" x14ac:dyDescent="0.25">
      <c r="A184" s="11"/>
      <c r="B184" s="4"/>
      <c r="C184" s="4" t="s">
        <v>267</v>
      </c>
      <c r="D184" s="4"/>
      <c r="E184" s="4"/>
      <c r="F184" s="4"/>
      <c r="G184" s="4">
        <f>G183</f>
        <v>0</v>
      </c>
    </row>
    <row r="185" spans="1:7" ht="30" x14ac:dyDescent="0.25">
      <c r="A185" s="8" t="s">
        <v>49</v>
      </c>
      <c r="B185" s="1"/>
      <c r="C185" s="1" t="s">
        <v>268</v>
      </c>
      <c r="D185" s="1"/>
      <c r="E185" s="1"/>
      <c r="F185" s="1"/>
      <c r="G185" s="1"/>
    </row>
    <row r="186" spans="1:7" x14ac:dyDescent="0.25">
      <c r="A186" s="9">
        <v>145</v>
      </c>
      <c r="B186" s="2" t="s">
        <v>269</v>
      </c>
      <c r="C186" s="2" t="s">
        <v>270</v>
      </c>
      <c r="D186" s="2" t="s">
        <v>24</v>
      </c>
      <c r="E186" s="3">
        <v>2353</v>
      </c>
      <c r="F186" s="3"/>
      <c r="G186" s="3">
        <f>ROUND(E186*F186,2)</f>
        <v>0</v>
      </c>
    </row>
    <row r="187" spans="1:7" x14ac:dyDescent="0.25">
      <c r="A187" s="9">
        <v>146</v>
      </c>
      <c r="B187" s="2" t="s">
        <v>269</v>
      </c>
      <c r="C187" s="2" t="s">
        <v>271</v>
      </c>
      <c r="D187" s="2" t="s">
        <v>24</v>
      </c>
      <c r="E187" s="3">
        <v>2353</v>
      </c>
      <c r="F187" s="3"/>
      <c r="G187" s="3">
        <f>ROUND(E187*F187,2)</f>
        <v>0</v>
      </c>
    </row>
    <row r="188" spans="1:7" x14ac:dyDescent="0.25">
      <c r="A188" s="9">
        <v>147</v>
      </c>
      <c r="B188" s="2" t="s">
        <v>269</v>
      </c>
      <c r="C188" s="2" t="s">
        <v>272</v>
      </c>
      <c r="D188" s="2" t="s">
        <v>24</v>
      </c>
      <c r="E188" s="3">
        <v>2628</v>
      </c>
      <c r="F188" s="3"/>
      <c r="G188" s="3">
        <f>ROUND(E188*F188,2)</f>
        <v>0</v>
      </c>
    </row>
    <row r="189" spans="1:7" x14ac:dyDescent="0.25">
      <c r="A189" s="9">
        <v>148</v>
      </c>
      <c r="B189" s="2" t="s">
        <v>269</v>
      </c>
      <c r="C189" s="2" t="s">
        <v>273</v>
      </c>
      <c r="D189" s="2" t="s">
        <v>24</v>
      </c>
      <c r="E189" s="3">
        <v>2628</v>
      </c>
      <c r="F189" s="3"/>
      <c r="G189" s="3">
        <f>ROUND(E189*F189,2)</f>
        <v>0</v>
      </c>
    </row>
    <row r="190" spans="1:7" x14ac:dyDescent="0.25">
      <c r="A190" s="9">
        <v>149</v>
      </c>
      <c r="B190" s="2" t="s">
        <v>269</v>
      </c>
      <c r="C190" s="2" t="s">
        <v>274</v>
      </c>
      <c r="D190" s="2" t="s">
        <v>24</v>
      </c>
      <c r="E190" s="3">
        <v>2628</v>
      </c>
      <c r="F190" s="3"/>
      <c r="G190" s="3">
        <f>ROUND(E190*F190,2)</f>
        <v>0</v>
      </c>
    </row>
    <row r="191" spans="1:7" ht="30" x14ac:dyDescent="0.25">
      <c r="A191" s="11"/>
      <c r="B191" s="4"/>
      <c r="C191" s="4" t="s">
        <v>275</v>
      </c>
      <c r="D191" s="4"/>
      <c r="E191" s="4"/>
      <c r="F191" s="4"/>
      <c r="G191" s="4">
        <f>SUM(G186:G190)</f>
        <v>0</v>
      </c>
    </row>
    <row r="192" spans="1:7" ht="30" x14ac:dyDescent="0.25">
      <c r="A192" s="8" t="s">
        <v>51</v>
      </c>
      <c r="B192" s="1"/>
      <c r="C192" s="1" t="s">
        <v>276</v>
      </c>
      <c r="D192" s="1"/>
      <c r="E192" s="1"/>
      <c r="F192" s="1"/>
      <c r="G192" s="1"/>
    </row>
    <row r="193" spans="1:7" x14ac:dyDescent="0.25">
      <c r="A193" s="9">
        <v>150</v>
      </c>
      <c r="B193" s="2" t="s">
        <v>269</v>
      </c>
      <c r="C193" s="2" t="s">
        <v>277</v>
      </c>
      <c r="D193" s="2" t="s">
        <v>24</v>
      </c>
      <c r="E193" s="3">
        <v>4604</v>
      </c>
      <c r="F193" s="3"/>
      <c r="G193" s="3">
        <f>ROUND(E193*F193,2)</f>
        <v>0</v>
      </c>
    </row>
    <row r="194" spans="1:7" x14ac:dyDescent="0.25">
      <c r="A194" s="9">
        <v>151</v>
      </c>
      <c r="B194" s="2" t="s">
        <v>269</v>
      </c>
      <c r="C194" s="2" t="s">
        <v>271</v>
      </c>
      <c r="D194" s="2" t="s">
        <v>24</v>
      </c>
      <c r="E194" s="3">
        <v>4604</v>
      </c>
      <c r="F194" s="3"/>
      <c r="G194" s="3">
        <f>ROUND(E194*F194,2)</f>
        <v>0</v>
      </c>
    </row>
    <row r="195" spans="1:7" x14ac:dyDescent="0.25">
      <c r="A195" s="9">
        <v>152</v>
      </c>
      <c r="B195" s="2" t="s">
        <v>269</v>
      </c>
      <c r="C195" s="2" t="s">
        <v>272</v>
      </c>
      <c r="D195" s="2" t="s">
        <v>24</v>
      </c>
      <c r="E195" s="3">
        <v>4604</v>
      </c>
      <c r="F195" s="3"/>
      <c r="G195" s="3">
        <f>ROUND(E195*F195,2)</f>
        <v>0</v>
      </c>
    </row>
    <row r="196" spans="1:7" ht="30" x14ac:dyDescent="0.25">
      <c r="A196" s="11"/>
      <c r="B196" s="4"/>
      <c r="C196" s="4" t="s">
        <v>278</v>
      </c>
      <c r="D196" s="4"/>
      <c r="E196" s="4"/>
      <c r="F196" s="4"/>
      <c r="G196" s="4">
        <f>SUM(G193:G195)</f>
        <v>0</v>
      </c>
    </row>
    <row r="197" spans="1:7" ht="30" x14ac:dyDescent="0.25">
      <c r="A197" s="8" t="s">
        <v>53</v>
      </c>
      <c r="B197" s="1"/>
      <c r="C197" s="1" t="s">
        <v>279</v>
      </c>
      <c r="D197" s="1"/>
      <c r="E197" s="1"/>
      <c r="F197" s="1"/>
      <c r="G197" s="1"/>
    </row>
    <row r="198" spans="1:7" x14ac:dyDescent="0.25">
      <c r="A198" s="9">
        <v>153</v>
      </c>
      <c r="B198" s="2" t="s">
        <v>269</v>
      </c>
      <c r="C198" s="2" t="s">
        <v>277</v>
      </c>
      <c r="D198" s="2" t="s">
        <v>24</v>
      </c>
      <c r="E198" s="3">
        <v>705</v>
      </c>
      <c r="F198" s="3"/>
      <c r="G198" s="3">
        <f>ROUND(E198*F198,2)</f>
        <v>0</v>
      </c>
    </row>
    <row r="199" spans="1:7" x14ac:dyDescent="0.25">
      <c r="A199" s="9">
        <v>154</v>
      </c>
      <c r="B199" s="2" t="s">
        <v>269</v>
      </c>
      <c r="C199" s="2" t="s">
        <v>271</v>
      </c>
      <c r="D199" s="2" t="s">
        <v>24</v>
      </c>
      <c r="E199" s="3">
        <v>705</v>
      </c>
      <c r="F199" s="3"/>
      <c r="G199" s="3">
        <f>ROUND(E199*F199,2)</f>
        <v>0</v>
      </c>
    </row>
    <row r="200" spans="1:7" ht="45" x14ac:dyDescent="0.25">
      <c r="A200" s="9">
        <v>155</v>
      </c>
      <c r="B200" s="2" t="s">
        <v>269</v>
      </c>
      <c r="C200" s="2" t="s">
        <v>280</v>
      </c>
      <c r="D200" s="2" t="s">
        <v>24</v>
      </c>
      <c r="E200" s="3">
        <v>705</v>
      </c>
      <c r="F200" s="3"/>
      <c r="G200" s="3">
        <f>ROUND(E200*F200,2)</f>
        <v>0</v>
      </c>
    </row>
    <row r="201" spans="1:7" ht="30" x14ac:dyDescent="0.25">
      <c r="A201" s="11"/>
      <c r="B201" s="4"/>
      <c r="C201" s="4" t="s">
        <v>281</v>
      </c>
      <c r="D201" s="4"/>
      <c r="E201" s="4"/>
      <c r="F201" s="4"/>
      <c r="G201" s="4">
        <f>SUM(G198:G200)</f>
        <v>0</v>
      </c>
    </row>
    <row r="202" spans="1:7" x14ac:dyDescent="0.25">
      <c r="A202" s="11"/>
      <c r="B202" s="4"/>
      <c r="C202" s="4" t="s">
        <v>282</v>
      </c>
      <c r="D202" s="4"/>
      <c r="E202" s="4"/>
      <c r="F202" s="4"/>
      <c r="G202" s="4">
        <f>G45+G55+G68+G80+G86+G92+G99+G108+G116+G122+G132+G142+G148+G157+G165+G175+G181+G184+G191+G196+G201</f>
        <v>0</v>
      </c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Footer>Strona &amp;P z &amp;N</oddFooter>
  </headerFooter>
  <ignoredErrors>
    <ignoredError sqref="A3:A5 G6:G202 B3:G3 B6:E150 B5:G5 B152:E202 B151 D151:E15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5"/>
  <sheetViews>
    <sheetView workbookViewId="0">
      <selection activeCell="G6" sqref="G6"/>
    </sheetView>
  </sheetViews>
  <sheetFormatPr defaultRowHeight="15" x14ac:dyDescent="0.25"/>
  <cols>
    <col min="1" max="1" width="7.42578125" style="12" customWidth="1"/>
    <col min="2" max="2" width="14.140625" style="12" customWidth="1"/>
    <col min="3" max="3" width="57.140625" style="12" customWidth="1"/>
    <col min="4" max="4" width="11.85546875" style="12" customWidth="1"/>
    <col min="5" max="7" width="14.28515625" style="12" customWidth="1"/>
  </cols>
  <sheetData>
    <row r="1" spans="1:7" x14ac:dyDescent="0.25">
      <c r="C1" s="7" t="s">
        <v>606</v>
      </c>
    </row>
    <row r="2" spans="1:7" x14ac:dyDescent="0.25">
      <c r="C2" s="7" t="s">
        <v>598</v>
      </c>
    </row>
    <row r="3" spans="1:7" ht="30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423</v>
      </c>
      <c r="D5" s="8"/>
      <c r="E5" s="8"/>
      <c r="F5" s="8"/>
      <c r="G5" s="8"/>
    </row>
    <row r="6" spans="1:7" ht="30" x14ac:dyDescent="0.25">
      <c r="A6" s="9" t="s">
        <v>7</v>
      </c>
      <c r="B6" s="9" t="s">
        <v>422</v>
      </c>
      <c r="C6" s="9" t="s">
        <v>421</v>
      </c>
      <c r="D6" s="9" t="s">
        <v>81</v>
      </c>
      <c r="E6" s="10">
        <v>6</v>
      </c>
      <c r="F6" s="10"/>
      <c r="G6" s="10">
        <f t="shared" ref="G6:G14" si="0">ROUND(E6*F6,2)</f>
        <v>0</v>
      </c>
    </row>
    <row r="7" spans="1:7" ht="30" x14ac:dyDescent="0.25">
      <c r="A7" s="9" t="s">
        <v>8</v>
      </c>
      <c r="B7" s="9" t="s">
        <v>413</v>
      </c>
      <c r="C7" s="9" t="s">
        <v>420</v>
      </c>
      <c r="D7" s="9" t="s">
        <v>17</v>
      </c>
      <c r="E7" s="10">
        <v>1</v>
      </c>
      <c r="F7" s="10"/>
      <c r="G7" s="10">
        <f t="shared" si="0"/>
        <v>0</v>
      </c>
    </row>
    <row r="8" spans="1:7" ht="30" x14ac:dyDescent="0.25">
      <c r="A8" s="9" t="s">
        <v>9</v>
      </c>
      <c r="B8" s="9" t="s">
        <v>413</v>
      </c>
      <c r="C8" s="9" t="s">
        <v>419</v>
      </c>
      <c r="D8" s="9" t="s">
        <v>81</v>
      </c>
      <c r="E8" s="10">
        <v>89</v>
      </c>
      <c r="F8" s="10"/>
      <c r="G8" s="10">
        <f t="shared" si="0"/>
        <v>0</v>
      </c>
    </row>
    <row r="9" spans="1:7" ht="30" x14ac:dyDescent="0.25">
      <c r="A9" s="9" t="s">
        <v>10</v>
      </c>
      <c r="B9" s="9" t="s">
        <v>413</v>
      </c>
      <c r="C9" s="9" t="s">
        <v>418</v>
      </c>
      <c r="D9" s="9" t="s">
        <v>17</v>
      </c>
      <c r="E9" s="10">
        <v>6</v>
      </c>
      <c r="F9" s="10"/>
      <c r="G9" s="10">
        <f t="shared" si="0"/>
        <v>0</v>
      </c>
    </row>
    <row r="10" spans="1:7" ht="30" x14ac:dyDescent="0.25">
      <c r="A10" s="9" t="s">
        <v>11</v>
      </c>
      <c r="B10" s="9" t="s">
        <v>413</v>
      </c>
      <c r="C10" s="9" t="s">
        <v>417</v>
      </c>
      <c r="D10" s="9" t="s">
        <v>81</v>
      </c>
      <c r="E10" s="10">
        <v>77</v>
      </c>
      <c r="F10" s="10"/>
      <c r="G10" s="10">
        <f t="shared" si="0"/>
        <v>0</v>
      </c>
    </row>
    <row r="11" spans="1:7" x14ac:dyDescent="0.25">
      <c r="A11" s="9" t="s">
        <v>12</v>
      </c>
      <c r="B11" s="9" t="s">
        <v>413</v>
      </c>
      <c r="C11" s="9" t="s">
        <v>416</v>
      </c>
      <c r="D11" s="9" t="s">
        <v>261</v>
      </c>
      <c r="E11" s="10">
        <v>31</v>
      </c>
      <c r="F11" s="10"/>
      <c r="G11" s="10">
        <f t="shared" si="0"/>
        <v>0</v>
      </c>
    </row>
    <row r="12" spans="1:7" ht="30" x14ac:dyDescent="0.25">
      <c r="A12" s="9" t="s">
        <v>13</v>
      </c>
      <c r="B12" s="9" t="s">
        <v>413</v>
      </c>
      <c r="C12" s="9" t="s">
        <v>415</v>
      </c>
      <c r="D12" s="9" t="s">
        <v>261</v>
      </c>
      <c r="E12" s="10">
        <v>51</v>
      </c>
      <c r="F12" s="10"/>
      <c r="G12" s="10">
        <f t="shared" si="0"/>
        <v>0</v>
      </c>
    </row>
    <row r="13" spans="1:7" x14ac:dyDescent="0.25">
      <c r="A13" s="9" t="s">
        <v>14</v>
      </c>
      <c r="B13" s="9" t="s">
        <v>413</v>
      </c>
      <c r="C13" s="9" t="s">
        <v>414</v>
      </c>
      <c r="D13" s="9" t="s">
        <v>261</v>
      </c>
      <c r="E13" s="10">
        <v>3</v>
      </c>
      <c r="F13" s="10"/>
      <c r="G13" s="10">
        <f t="shared" si="0"/>
        <v>0</v>
      </c>
    </row>
    <row r="14" spans="1:7" x14ac:dyDescent="0.25">
      <c r="A14" s="9" t="s">
        <v>29</v>
      </c>
      <c r="B14" s="9" t="s">
        <v>413</v>
      </c>
      <c r="C14" s="9" t="s">
        <v>412</v>
      </c>
      <c r="D14" s="9" t="s">
        <v>17</v>
      </c>
      <c r="E14" s="10">
        <v>8</v>
      </c>
      <c r="F14" s="10"/>
      <c r="G14" s="10">
        <f t="shared" si="0"/>
        <v>0</v>
      </c>
    </row>
    <row r="15" spans="1:7" x14ac:dyDescent="0.25">
      <c r="A15" s="11"/>
      <c r="B15" s="11"/>
      <c r="C15" s="11" t="s">
        <v>411</v>
      </c>
      <c r="D15" s="11"/>
      <c r="E15" s="11"/>
      <c r="F15" s="11"/>
      <c r="G15" s="11">
        <f>SUM(G6:G14)</f>
        <v>0</v>
      </c>
    </row>
    <row r="16" spans="1:7" x14ac:dyDescent="0.25">
      <c r="A16" s="8" t="s">
        <v>8</v>
      </c>
      <c r="B16" s="8"/>
      <c r="C16" s="8" t="s">
        <v>410</v>
      </c>
      <c r="D16" s="8"/>
      <c r="E16" s="8"/>
      <c r="F16" s="8"/>
      <c r="G16" s="8"/>
    </row>
    <row r="17" spans="1:7" x14ac:dyDescent="0.25">
      <c r="A17" s="9" t="s">
        <v>31</v>
      </c>
      <c r="B17" s="9" t="s">
        <v>20</v>
      </c>
      <c r="C17" s="9" t="s">
        <v>603</v>
      </c>
      <c r="D17" s="9" t="s">
        <v>17</v>
      </c>
      <c r="E17" s="10">
        <v>1</v>
      </c>
      <c r="F17" s="10"/>
      <c r="G17" s="10">
        <f t="shared" ref="G17:G23" si="1">ROUND(E17*F17,2)</f>
        <v>0</v>
      </c>
    </row>
    <row r="18" spans="1:7" x14ac:dyDescent="0.25">
      <c r="A18" s="9" t="s">
        <v>33</v>
      </c>
      <c r="B18" s="9" t="s">
        <v>20</v>
      </c>
      <c r="C18" s="9" t="s">
        <v>409</v>
      </c>
      <c r="D18" s="9" t="s">
        <v>261</v>
      </c>
      <c r="E18" s="10">
        <v>2</v>
      </c>
      <c r="F18" s="10"/>
      <c r="G18" s="10">
        <f t="shared" si="1"/>
        <v>0</v>
      </c>
    </row>
    <row r="19" spans="1:7" ht="30" x14ac:dyDescent="0.25">
      <c r="A19" s="9" t="s">
        <v>35</v>
      </c>
      <c r="B19" s="9" t="s">
        <v>404</v>
      </c>
      <c r="C19" s="9" t="s">
        <v>408</v>
      </c>
      <c r="D19" s="9" t="s">
        <v>24</v>
      </c>
      <c r="E19" s="10">
        <v>441.05</v>
      </c>
      <c r="F19" s="10"/>
      <c r="G19" s="10">
        <f t="shared" si="1"/>
        <v>0</v>
      </c>
    </row>
    <row r="20" spans="1:7" ht="30" x14ac:dyDescent="0.25">
      <c r="A20" s="9" t="s">
        <v>37</v>
      </c>
      <c r="B20" s="9" t="s">
        <v>404</v>
      </c>
      <c r="C20" s="9" t="s">
        <v>407</v>
      </c>
      <c r="D20" s="9" t="s">
        <v>24</v>
      </c>
      <c r="E20" s="10">
        <v>47.5</v>
      </c>
      <c r="F20" s="10"/>
      <c r="G20" s="10">
        <f t="shared" si="1"/>
        <v>0</v>
      </c>
    </row>
    <row r="21" spans="1:7" ht="30" x14ac:dyDescent="0.25">
      <c r="A21" s="9" t="s">
        <v>39</v>
      </c>
      <c r="B21" s="9" t="s">
        <v>404</v>
      </c>
      <c r="C21" s="9" t="s">
        <v>406</v>
      </c>
      <c r="D21" s="9" t="s">
        <v>24</v>
      </c>
      <c r="E21" s="10">
        <v>83.55</v>
      </c>
      <c r="F21" s="10"/>
      <c r="G21" s="10">
        <f t="shared" si="1"/>
        <v>0</v>
      </c>
    </row>
    <row r="22" spans="1:7" ht="30" x14ac:dyDescent="0.25">
      <c r="A22" s="9" t="s">
        <v>41</v>
      </c>
      <c r="B22" s="9" t="s">
        <v>404</v>
      </c>
      <c r="C22" s="9" t="s">
        <v>405</v>
      </c>
      <c r="D22" s="9" t="s">
        <v>24</v>
      </c>
      <c r="E22" s="10">
        <v>153.19999999999999</v>
      </c>
      <c r="F22" s="10"/>
      <c r="G22" s="10">
        <f t="shared" si="1"/>
        <v>0</v>
      </c>
    </row>
    <row r="23" spans="1:7" x14ac:dyDescent="0.25">
      <c r="A23" s="9" t="s">
        <v>43</v>
      </c>
      <c r="B23" s="9" t="s">
        <v>404</v>
      </c>
      <c r="C23" s="9" t="s">
        <v>403</v>
      </c>
      <c r="D23" s="9" t="s">
        <v>24</v>
      </c>
      <c r="E23" s="10">
        <v>18</v>
      </c>
      <c r="F23" s="10"/>
      <c r="G23" s="10">
        <f t="shared" si="1"/>
        <v>0</v>
      </c>
    </row>
    <row r="24" spans="1:7" x14ac:dyDescent="0.25">
      <c r="A24" s="11"/>
      <c r="B24" s="11"/>
      <c r="C24" s="11" t="s">
        <v>402</v>
      </c>
      <c r="D24" s="11"/>
      <c r="E24" s="11"/>
      <c r="F24" s="11"/>
      <c r="G24" s="11">
        <f>SUM(G17:G23)</f>
        <v>0</v>
      </c>
    </row>
    <row r="25" spans="1:7" x14ac:dyDescent="0.25">
      <c r="A25" s="11"/>
      <c r="B25" s="11"/>
      <c r="C25" s="11" t="s">
        <v>282</v>
      </c>
      <c r="D25" s="11"/>
      <c r="E25" s="11"/>
      <c r="F25" s="11"/>
      <c r="G25" s="11">
        <f>G15+G24</f>
        <v>0</v>
      </c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8"/>
  <sheetViews>
    <sheetView workbookViewId="0">
      <selection sqref="A1:G1048576"/>
    </sheetView>
  </sheetViews>
  <sheetFormatPr defaultRowHeight="15" x14ac:dyDescent="0.25"/>
  <cols>
    <col min="1" max="1" width="5.42578125" style="12" customWidth="1"/>
    <col min="2" max="2" width="13.140625" style="12" customWidth="1"/>
    <col min="3" max="3" width="57.140625" style="12" customWidth="1"/>
    <col min="4" max="7" width="14.28515625" style="12" customWidth="1"/>
  </cols>
  <sheetData>
    <row r="1" spans="1:7" x14ac:dyDescent="0.25">
      <c r="C1" s="7" t="s">
        <v>607</v>
      </c>
    </row>
    <row r="2" spans="1:7" x14ac:dyDescent="0.25">
      <c r="C2" s="7" t="s">
        <v>638</v>
      </c>
    </row>
    <row r="3" spans="1:7" ht="27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578</v>
      </c>
      <c r="D5" s="8"/>
      <c r="E5" s="8"/>
      <c r="F5" s="8"/>
      <c r="G5" s="8"/>
    </row>
    <row r="6" spans="1:7" x14ac:dyDescent="0.25">
      <c r="A6" s="8" t="s">
        <v>577</v>
      </c>
      <c r="B6" s="8"/>
      <c r="C6" s="8" t="s">
        <v>604</v>
      </c>
      <c r="D6" s="8"/>
      <c r="E6" s="8"/>
      <c r="F6" s="8"/>
      <c r="G6" s="8"/>
    </row>
    <row r="7" spans="1:7" ht="45" x14ac:dyDescent="0.25">
      <c r="A7" s="9" t="s">
        <v>7</v>
      </c>
      <c r="B7" s="9" t="s">
        <v>550</v>
      </c>
      <c r="C7" s="9" t="s">
        <v>544</v>
      </c>
      <c r="D7" s="9" t="s">
        <v>63</v>
      </c>
      <c r="E7" s="10">
        <v>370.47</v>
      </c>
      <c r="F7" s="10"/>
      <c r="G7" s="10">
        <f>ROUND(E7*F7,2)</f>
        <v>0</v>
      </c>
    </row>
    <row r="8" spans="1:7" ht="30" x14ac:dyDescent="0.25">
      <c r="A8" s="9" t="s">
        <v>8</v>
      </c>
      <c r="B8" s="9" t="s">
        <v>550</v>
      </c>
      <c r="C8" s="9" t="s">
        <v>543</v>
      </c>
      <c r="D8" s="9" t="s">
        <v>63</v>
      </c>
      <c r="E8" s="10">
        <v>329.32</v>
      </c>
      <c r="F8" s="10"/>
      <c r="G8" s="10">
        <f t="shared" ref="G8:G13" si="0">ROUND(E8*F8,2)</f>
        <v>0</v>
      </c>
    </row>
    <row r="9" spans="1:7" x14ac:dyDescent="0.25">
      <c r="A9" s="9" t="s">
        <v>9</v>
      </c>
      <c r="B9" s="9" t="s">
        <v>550</v>
      </c>
      <c r="C9" s="9" t="s">
        <v>542</v>
      </c>
      <c r="D9" s="9" t="s">
        <v>63</v>
      </c>
      <c r="E9" s="10">
        <v>164.58</v>
      </c>
      <c r="F9" s="10"/>
      <c r="G9" s="10">
        <f t="shared" si="0"/>
        <v>0</v>
      </c>
    </row>
    <row r="10" spans="1:7" x14ac:dyDescent="0.25">
      <c r="A10" s="9" t="s">
        <v>10</v>
      </c>
      <c r="B10" s="9" t="s">
        <v>550</v>
      </c>
      <c r="C10" s="9" t="s">
        <v>541</v>
      </c>
      <c r="D10" s="9" t="s">
        <v>63</v>
      </c>
      <c r="E10" s="10">
        <v>205.73</v>
      </c>
      <c r="F10" s="10"/>
      <c r="G10" s="10">
        <f t="shared" si="0"/>
        <v>0</v>
      </c>
    </row>
    <row r="11" spans="1:7" ht="30" x14ac:dyDescent="0.25">
      <c r="A11" s="9" t="s">
        <v>11</v>
      </c>
      <c r="B11" s="9" t="s">
        <v>550</v>
      </c>
      <c r="C11" s="9" t="s">
        <v>576</v>
      </c>
      <c r="D11" s="9" t="s">
        <v>22</v>
      </c>
      <c r="E11" s="10">
        <v>95</v>
      </c>
      <c r="F11" s="10"/>
      <c r="G11" s="10">
        <f t="shared" si="0"/>
        <v>0</v>
      </c>
    </row>
    <row r="12" spans="1:7" ht="60" x14ac:dyDescent="0.25">
      <c r="A12" s="9" t="s">
        <v>12</v>
      </c>
      <c r="B12" s="9" t="s">
        <v>550</v>
      </c>
      <c r="C12" s="9" t="s">
        <v>575</v>
      </c>
      <c r="D12" s="9" t="s">
        <v>17</v>
      </c>
      <c r="E12" s="10">
        <v>8</v>
      </c>
      <c r="F12" s="10"/>
      <c r="G12" s="10">
        <f t="shared" si="0"/>
        <v>0</v>
      </c>
    </row>
    <row r="13" spans="1:7" ht="60" x14ac:dyDescent="0.25">
      <c r="A13" s="9" t="s">
        <v>13</v>
      </c>
      <c r="B13" s="9" t="s">
        <v>550</v>
      </c>
      <c r="C13" s="9" t="s">
        <v>574</v>
      </c>
      <c r="D13" s="9" t="s">
        <v>17</v>
      </c>
      <c r="E13" s="10">
        <v>2</v>
      </c>
      <c r="F13" s="10"/>
      <c r="G13" s="10">
        <f t="shared" si="0"/>
        <v>0</v>
      </c>
    </row>
    <row r="14" spans="1:7" x14ac:dyDescent="0.25">
      <c r="A14" s="11"/>
      <c r="B14" s="11"/>
      <c r="C14" s="11" t="s">
        <v>605</v>
      </c>
      <c r="D14" s="11"/>
      <c r="E14" s="11"/>
      <c r="F14" s="11"/>
      <c r="G14" s="11">
        <f>SUM(G7:G13)</f>
        <v>0</v>
      </c>
    </row>
    <row r="15" spans="1:7" x14ac:dyDescent="0.25">
      <c r="A15" s="8" t="s">
        <v>573</v>
      </c>
      <c r="B15" s="8"/>
      <c r="C15" s="8" t="s">
        <v>533</v>
      </c>
      <c r="D15" s="8"/>
      <c r="E15" s="8"/>
      <c r="F15" s="8"/>
      <c r="G15" s="8"/>
    </row>
    <row r="16" spans="1:7" x14ac:dyDescent="0.25">
      <c r="A16" s="9" t="s">
        <v>14</v>
      </c>
      <c r="B16" s="9" t="s">
        <v>550</v>
      </c>
      <c r="C16" s="9" t="s">
        <v>532</v>
      </c>
      <c r="D16" s="9" t="s">
        <v>63</v>
      </c>
      <c r="E16" s="10">
        <v>25.32</v>
      </c>
      <c r="F16" s="10"/>
      <c r="G16" s="10">
        <f t="shared" ref="G16:G35" si="1">ROUND(E16*F16,2)</f>
        <v>0</v>
      </c>
    </row>
    <row r="17" spans="1:7" x14ac:dyDescent="0.25">
      <c r="A17" s="9" t="s">
        <v>29</v>
      </c>
      <c r="B17" s="9" t="s">
        <v>550</v>
      </c>
      <c r="C17" s="9" t="s">
        <v>531</v>
      </c>
      <c r="D17" s="9" t="s">
        <v>63</v>
      </c>
      <c r="E17" s="10">
        <v>11.46</v>
      </c>
      <c r="F17" s="10"/>
      <c r="G17" s="10">
        <f t="shared" si="1"/>
        <v>0</v>
      </c>
    </row>
    <row r="18" spans="1:7" ht="30" x14ac:dyDescent="0.25">
      <c r="A18" s="9" t="s">
        <v>31</v>
      </c>
      <c r="B18" s="9" t="s">
        <v>550</v>
      </c>
      <c r="C18" s="9" t="s">
        <v>530</v>
      </c>
      <c r="D18" s="9" t="s">
        <v>63</v>
      </c>
      <c r="E18" s="10">
        <v>50.07</v>
      </c>
      <c r="F18" s="10"/>
      <c r="G18" s="10">
        <f t="shared" si="1"/>
        <v>0</v>
      </c>
    </row>
    <row r="19" spans="1:7" ht="60" x14ac:dyDescent="0.25">
      <c r="A19" s="9" t="s">
        <v>33</v>
      </c>
      <c r="B19" s="9" t="s">
        <v>550</v>
      </c>
      <c r="C19" s="9" t="s">
        <v>572</v>
      </c>
      <c r="D19" s="9" t="s">
        <v>22</v>
      </c>
      <c r="E19" s="10">
        <v>8.82</v>
      </c>
      <c r="F19" s="10"/>
      <c r="G19" s="10">
        <f t="shared" si="1"/>
        <v>0</v>
      </c>
    </row>
    <row r="20" spans="1:7" ht="60" x14ac:dyDescent="0.25">
      <c r="A20" s="9" t="s">
        <v>35</v>
      </c>
      <c r="B20" s="9" t="s">
        <v>550</v>
      </c>
      <c r="C20" s="9" t="s">
        <v>571</v>
      </c>
      <c r="D20" s="9" t="s">
        <v>22</v>
      </c>
      <c r="E20" s="10">
        <v>105.73</v>
      </c>
      <c r="F20" s="10"/>
      <c r="G20" s="10">
        <f t="shared" si="1"/>
        <v>0</v>
      </c>
    </row>
    <row r="21" spans="1:7" x14ac:dyDescent="0.25">
      <c r="A21" s="9" t="s">
        <v>37</v>
      </c>
      <c r="B21" s="9" t="s">
        <v>550</v>
      </c>
      <c r="C21" s="9" t="s">
        <v>570</v>
      </c>
      <c r="D21" s="9" t="s">
        <v>63</v>
      </c>
      <c r="E21" s="10">
        <v>1.21</v>
      </c>
      <c r="F21" s="10"/>
      <c r="G21" s="10">
        <f t="shared" si="1"/>
        <v>0</v>
      </c>
    </row>
    <row r="22" spans="1:7" x14ac:dyDescent="0.25">
      <c r="A22" s="9" t="s">
        <v>39</v>
      </c>
      <c r="B22" s="9" t="s">
        <v>550</v>
      </c>
      <c r="C22" s="9" t="s">
        <v>569</v>
      </c>
      <c r="D22" s="9" t="s">
        <v>24</v>
      </c>
      <c r="E22" s="10">
        <v>12.06</v>
      </c>
      <c r="F22" s="10"/>
      <c r="G22" s="10">
        <f t="shared" si="1"/>
        <v>0</v>
      </c>
    </row>
    <row r="23" spans="1:7" ht="105" x14ac:dyDescent="0.25">
      <c r="A23" s="9" t="s">
        <v>41</v>
      </c>
      <c r="B23" s="9" t="s">
        <v>550</v>
      </c>
      <c r="C23" s="9" t="s">
        <v>568</v>
      </c>
      <c r="D23" s="9" t="s">
        <v>81</v>
      </c>
      <c r="E23" s="10">
        <v>1</v>
      </c>
      <c r="F23" s="10"/>
      <c r="G23" s="10">
        <f t="shared" si="1"/>
        <v>0</v>
      </c>
    </row>
    <row r="24" spans="1:7" ht="105" x14ac:dyDescent="0.25">
      <c r="A24" s="9" t="s">
        <v>43</v>
      </c>
      <c r="B24" s="9" t="s">
        <v>550</v>
      </c>
      <c r="C24" s="9" t="s">
        <v>567</v>
      </c>
      <c r="D24" s="9" t="s">
        <v>81</v>
      </c>
      <c r="E24" s="10">
        <v>10</v>
      </c>
      <c r="F24" s="10"/>
      <c r="G24" s="10">
        <f t="shared" si="1"/>
        <v>0</v>
      </c>
    </row>
    <row r="25" spans="1:7" ht="105" x14ac:dyDescent="0.25">
      <c r="A25" s="9" t="s">
        <v>45</v>
      </c>
      <c r="B25" s="9" t="s">
        <v>550</v>
      </c>
      <c r="C25" s="9" t="s">
        <v>566</v>
      </c>
      <c r="D25" s="9" t="s">
        <v>81</v>
      </c>
      <c r="E25" s="10">
        <v>13</v>
      </c>
      <c r="F25" s="10"/>
      <c r="G25" s="10">
        <f t="shared" si="1"/>
        <v>0</v>
      </c>
    </row>
    <row r="26" spans="1:7" ht="45" x14ac:dyDescent="0.25">
      <c r="A26" s="9" t="s">
        <v>47</v>
      </c>
      <c r="B26" s="9" t="s">
        <v>550</v>
      </c>
      <c r="C26" s="9" t="s">
        <v>565</v>
      </c>
      <c r="D26" s="9" t="s">
        <v>84</v>
      </c>
      <c r="E26" s="10">
        <v>16</v>
      </c>
      <c r="F26" s="10"/>
      <c r="G26" s="10">
        <f t="shared" si="1"/>
        <v>0</v>
      </c>
    </row>
    <row r="27" spans="1:7" ht="60" x14ac:dyDescent="0.25">
      <c r="A27" s="9" t="s">
        <v>49</v>
      </c>
      <c r="B27" s="9" t="s">
        <v>550</v>
      </c>
      <c r="C27" s="9" t="s">
        <v>564</v>
      </c>
      <c r="D27" s="9" t="s">
        <v>17</v>
      </c>
      <c r="E27" s="10">
        <v>6</v>
      </c>
      <c r="F27" s="10"/>
      <c r="G27" s="10">
        <f t="shared" si="1"/>
        <v>0</v>
      </c>
    </row>
    <row r="28" spans="1:7" ht="45" x14ac:dyDescent="0.25">
      <c r="A28" s="9" t="s">
        <v>51</v>
      </c>
      <c r="B28" s="9" t="s">
        <v>550</v>
      </c>
      <c r="C28" s="9" t="s">
        <v>563</v>
      </c>
      <c r="D28" s="9" t="s">
        <v>261</v>
      </c>
      <c r="E28" s="10">
        <v>9</v>
      </c>
      <c r="F28" s="10"/>
      <c r="G28" s="10">
        <f t="shared" si="1"/>
        <v>0</v>
      </c>
    </row>
    <row r="29" spans="1:7" ht="45" x14ac:dyDescent="0.25">
      <c r="A29" s="9" t="s">
        <v>53</v>
      </c>
      <c r="B29" s="9" t="s">
        <v>550</v>
      </c>
      <c r="C29" s="9" t="s">
        <v>562</v>
      </c>
      <c r="D29" s="9" t="s">
        <v>261</v>
      </c>
      <c r="E29" s="10">
        <v>3</v>
      </c>
      <c r="F29" s="10"/>
      <c r="G29" s="10">
        <f t="shared" si="1"/>
        <v>0</v>
      </c>
    </row>
    <row r="30" spans="1:7" ht="45" x14ac:dyDescent="0.25">
      <c r="A30" s="9" t="s">
        <v>55</v>
      </c>
      <c r="B30" s="9" t="s">
        <v>550</v>
      </c>
      <c r="C30" s="9" t="s">
        <v>561</v>
      </c>
      <c r="D30" s="9" t="s">
        <v>261</v>
      </c>
      <c r="E30" s="10">
        <v>1</v>
      </c>
      <c r="F30" s="10"/>
      <c r="G30" s="10">
        <f t="shared" si="1"/>
        <v>0</v>
      </c>
    </row>
    <row r="31" spans="1:7" ht="45" x14ac:dyDescent="0.25">
      <c r="A31" s="9" t="s">
        <v>57</v>
      </c>
      <c r="B31" s="9" t="s">
        <v>550</v>
      </c>
      <c r="C31" s="9" t="s">
        <v>560</v>
      </c>
      <c r="D31" s="9" t="s">
        <v>261</v>
      </c>
      <c r="E31" s="10">
        <v>2</v>
      </c>
      <c r="F31" s="10"/>
      <c r="G31" s="10">
        <f t="shared" si="1"/>
        <v>0</v>
      </c>
    </row>
    <row r="32" spans="1:7" ht="45" x14ac:dyDescent="0.25">
      <c r="A32" s="9" t="s">
        <v>59</v>
      </c>
      <c r="B32" s="9" t="s">
        <v>550</v>
      </c>
      <c r="C32" s="9" t="s">
        <v>559</v>
      </c>
      <c r="D32" s="9" t="s">
        <v>261</v>
      </c>
      <c r="E32" s="10">
        <v>1</v>
      </c>
      <c r="F32" s="10"/>
      <c r="G32" s="10">
        <f t="shared" si="1"/>
        <v>0</v>
      </c>
    </row>
    <row r="33" spans="1:7" ht="45" x14ac:dyDescent="0.25">
      <c r="A33" s="9" t="s">
        <v>61</v>
      </c>
      <c r="B33" s="9" t="s">
        <v>550</v>
      </c>
      <c r="C33" s="9" t="s">
        <v>558</v>
      </c>
      <c r="D33" s="9" t="s">
        <v>261</v>
      </c>
      <c r="E33" s="10">
        <v>3</v>
      </c>
      <c r="F33" s="10"/>
      <c r="G33" s="10">
        <f t="shared" si="1"/>
        <v>0</v>
      </c>
    </row>
    <row r="34" spans="1:7" ht="45" x14ac:dyDescent="0.25">
      <c r="A34" s="9" t="s">
        <v>64</v>
      </c>
      <c r="B34" s="9" t="s">
        <v>550</v>
      </c>
      <c r="C34" s="9" t="s">
        <v>557</v>
      </c>
      <c r="D34" s="9" t="s">
        <v>261</v>
      </c>
      <c r="E34" s="10">
        <v>1</v>
      </c>
      <c r="F34" s="10"/>
      <c r="G34" s="10">
        <f t="shared" si="1"/>
        <v>0</v>
      </c>
    </row>
    <row r="35" spans="1:7" x14ac:dyDescent="0.25">
      <c r="A35" s="9" t="s">
        <v>66</v>
      </c>
      <c r="B35" s="9" t="s">
        <v>550</v>
      </c>
      <c r="C35" s="9" t="s">
        <v>556</v>
      </c>
      <c r="D35" s="9" t="s">
        <v>81</v>
      </c>
      <c r="E35" s="10">
        <v>4</v>
      </c>
      <c r="F35" s="10"/>
      <c r="G35" s="10">
        <f t="shared" si="1"/>
        <v>0</v>
      </c>
    </row>
    <row r="36" spans="1:7" x14ac:dyDescent="0.25">
      <c r="A36" s="11"/>
      <c r="B36" s="11"/>
      <c r="C36" s="11" t="s">
        <v>555</v>
      </c>
      <c r="D36" s="11"/>
      <c r="E36" s="11"/>
      <c r="F36" s="11"/>
      <c r="G36" s="11">
        <f>SUM(G16:G35)</f>
        <v>0</v>
      </c>
    </row>
    <row r="37" spans="1:7" x14ac:dyDescent="0.25">
      <c r="A37" s="8" t="s">
        <v>554</v>
      </c>
      <c r="B37" s="8"/>
      <c r="C37" s="8" t="s">
        <v>553</v>
      </c>
      <c r="D37" s="8"/>
      <c r="E37" s="8"/>
      <c r="F37" s="8"/>
      <c r="G37" s="8"/>
    </row>
    <row r="38" spans="1:7" ht="30" x14ac:dyDescent="0.25">
      <c r="A38" s="9" t="s">
        <v>68</v>
      </c>
      <c r="B38" s="9" t="s">
        <v>550</v>
      </c>
      <c r="C38" s="9" t="s">
        <v>552</v>
      </c>
      <c r="D38" s="9" t="s">
        <v>24</v>
      </c>
      <c r="E38" s="10">
        <v>405</v>
      </c>
      <c r="F38" s="10"/>
      <c r="G38" s="10">
        <f t="shared" ref="G38:G40" si="2">ROUND(E38*F38,2)</f>
        <v>0</v>
      </c>
    </row>
    <row r="39" spans="1:7" x14ac:dyDescent="0.25">
      <c r="A39" s="9" t="s">
        <v>71</v>
      </c>
      <c r="B39" s="9" t="s">
        <v>550</v>
      </c>
      <c r="C39" s="9" t="s">
        <v>551</v>
      </c>
      <c r="D39" s="9" t="s">
        <v>24</v>
      </c>
      <c r="E39" s="10">
        <v>405</v>
      </c>
      <c r="F39" s="10"/>
      <c r="G39" s="10">
        <f t="shared" si="2"/>
        <v>0</v>
      </c>
    </row>
    <row r="40" spans="1:7" ht="45" x14ac:dyDescent="0.25">
      <c r="A40" s="9" t="s">
        <v>73</v>
      </c>
      <c r="B40" s="9" t="s">
        <v>550</v>
      </c>
      <c r="C40" s="9" t="s">
        <v>549</v>
      </c>
      <c r="D40" s="9" t="s">
        <v>24</v>
      </c>
      <c r="E40" s="10">
        <v>405</v>
      </c>
      <c r="F40" s="10"/>
      <c r="G40" s="10">
        <f t="shared" si="2"/>
        <v>0</v>
      </c>
    </row>
    <row r="41" spans="1:7" x14ac:dyDescent="0.25">
      <c r="A41" s="11"/>
      <c r="B41" s="11"/>
      <c r="C41" s="11" t="s">
        <v>548</v>
      </c>
      <c r="D41" s="11"/>
      <c r="E41" s="11"/>
      <c r="F41" s="11"/>
      <c r="G41" s="11">
        <f>SUM(G38:G40)</f>
        <v>0</v>
      </c>
    </row>
    <row r="42" spans="1:7" x14ac:dyDescent="0.25">
      <c r="A42" s="11"/>
      <c r="B42" s="11"/>
      <c r="C42" s="11" t="s">
        <v>547</v>
      </c>
      <c r="D42" s="11"/>
      <c r="E42" s="11"/>
      <c r="F42" s="11"/>
      <c r="G42" s="11">
        <f>G14+G36+G41</f>
        <v>0</v>
      </c>
    </row>
    <row r="43" spans="1:7" x14ac:dyDescent="0.25">
      <c r="A43" s="8" t="s">
        <v>8</v>
      </c>
      <c r="B43" s="8"/>
      <c r="C43" s="8" t="s">
        <v>546</v>
      </c>
      <c r="D43" s="8"/>
      <c r="E43" s="8"/>
      <c r="F43" s="8"/>
      <c r="G43" s="8"/>
    </row>
    <row r="44" spans="1:7" x14ac:dyDescent="0.25">
      <c r="A44" s="8" t="s">
        <v>288</v>
      </c>
      <c r="B44" s="8"/>
      <c r="C44" s="8" t="s">
        <v>545</v>
      </c>
      <c r="D44" s="8"/>
      <c r="E44" s="8"/>
      <c r="F44" s="8"/>
      <c r="G44" s="8"/>
    </row>
    <row r="45" spans="1:7" ht="45" x14ac:dyDescent="0.25">
      <c r="A45" s="9" t="s">
        <v>76</v>
      </c>
      <c r="B45" s="9" t="s">
        <v>529</v>
      </c>
      <c r="C45" s="9" t="s">
        <v>544</v>
      </c>
      <c r="D45" s="9" t="s">
        <v>63</v>
      </c>
      <c r="E45" s="10">
        <v>9.6199999999999992</v>
      </c>
      <c r="F45" s="10"/>
      <c r="G45" s="10">
        <f t="shared" ref="G45:G54" si="3">ROUND(E45*F45,2)</f>
        <v>0</v>
      </c>
    </row>
    <row r="46" spans="1:7" ht="30" x14ac:dyDescent="0.25">
      <c r="A46" s="9" t="s">
        <v>79</v>
      </c>
      <c r="B46" s="9" t="s">
        <v>529</v>
      </c>
      <c r="C46" s="9" t="s">
        <v>543</v>
      </c>
      <c r="D46" s="9" t="s">
        <v>63</v>
      </c>
      <c r="E46" s="10">
        <v>9.06</v>
      </c>
      <c r="F46" s="10"/>
      <c r="G46" s="10">
        <f t="shared" si="3"/>
        <v>0</v>
      </c>
    </row>
    <row r="47" spans="1:7" x14ac:dyDescent="0.25">
      <c r="A47" s="9" t="s">
        <v>82</v>
      </c>
      <c r="B47" s="9" t="s">
        <v>529</v>
      </c>
      <c r="C47" s="9" t="s">
        <v>542</v>
      </c>
      <c r="D47" s="9" t="s">
        <v>63</v>
      </c>
      <c r="E47" s="10">
        <v>2.2200000000000002</v>
      </c>
      <c r="F47" s="10"/>
      <c r="G47" s="10">
        <f t="shared" si="3"/>
        <v>0</v>
      </c>
    </row>
    <row r="48" spans="1:7" x14ac:dyDescent="0.25">
      <c r="A48" s="9" t="s">
        <v>85</v>
      </c>
      <c r="B48" s="9" t="s">
        <v>529</v>
      </c>
      <c r="C48" s="9" t="s">
        <v>541</v>
      </c>
      <c r="D48" s="9" t="s">
        <v>63</v>
      </c>
      <c r="E48" s="10">
        <v>2.78</v>
      </c>
      <c r="F48" s="10"/>
      <c r="G48" s="10">
        <f t="shared" si="3"/>
        <v>0</v>
      </c>
    </row>
    <row r="49" spans="1:7" ht="60" x14ac:dyDescent="0.25">
      <c r="A49" s="9" t="s">
        <v>87</v>
      </c>
      <c r="B49" s="9" t="s">
        <v>529</v>
      </c>
      <c r="C49" s="9" t="s">
        <v>540</v>
      </c>
      <c r="D49" s="9" t="s">
        <v>22</v>
      </c>
      <c r="E49" s="10">
        <v>298</v>
      </c>
      <c r="F49" s="10"/>
      <c r="G49" s="10">
        <f t="shared" si="3"/>
        <v>0</v>
      </c>
    </row>
    <row r="50" spans="1:7" ht="45" x14ac:dyDescent="0.25">
      <c r="A50" s="9" t="s">
        <v>89</v>
      </c>
      <c r="B50" s="9" t="s">
        <v>529</v>
      </c>
      <c r="C50" s="9" t="s">
        <v>539</v>
      </c>
      <c r="D50" s="9" t="s">
        <v>261</v>
      </c>
      <c r="E50" s="10">
        <v>6</v>
      </c>
      <c r="F50" s="10"/>
      <c r="G50" s="10">
        <f t="shared" si="3"/>
        <v>0</v>
      </c>
    </row>
    <row r="51" spans="1:7" ht="45" x14ac:dyDescent="0.25">
      <c r="A51" s="9" t="s">
        <v>91</v>
      </c>
      <c r="B51" s="9" t="s">
        <v>529</v>
      </c>
      <c r="C51" s="9" t="s">
        <v>538</v>
      </c>
      <c r="D51" s="9" t="s">
        <v>22</v>
      </c>
      <c r="E51" s="10">
        <v>95</v>
      </c>
      <c r="F51" s="10"/>
      <c r="G51" s="10">
        <f t="shared" si="3"/>
        <v>0</v>
      </c>
    </row>
    <row r="52" spans="1:7" x14ac:dyDescent="0.25">
      <c r="A52" s="9" t="s">
        <v>93</v>
      </c>
      <c r="B52" s="9" t="s">
        <v>529</v>
      </c>
      <c r="C52" s="9" t="s">
        <v>537</v>
      </c>
      <c r="D52" s="9" t="s">
        <v>81</v>
      </c>
      <c r="E52" s="10">
        <v>2</v>
      </c>
      <c r="F52" s="10"/>
      <c r="G52" s="10">
        <f t="shared" si="3"/>
        <v>0</v>
      </c>
    </row>
    <row r="53" spans="1:7" x14ac:dyDescent="0.25">
      <c r="A53" s="9" t="s">
        <v>95</v>
      </c>
      <c r="B53" s="9" t="s">
        <v>529</v>
      </c>
      <c r="C53" s="9" t="s">
        <v>536</v>
      </c>
      <c r="D53" s="9" t="s">
        <v>354</v>
      </c>
      <c r="E53" s="10">
        <v>2</v>
      </c>
      <c r="F53" s="10"/>
      <c r="G53" s="10">
        <f t="shared" si="3"/>
        <v>0</v>
      </c>
    </row>
    <row r="54" spans="1:7" ht="75" x14ac:dyDescent="0.25">
      <c r="A54" s="9" t="s">
        <v>97</v>
      </c>
      <c r="B54" s="9" t="s">
        <v>529</v>
      </c>
      <c r="C54" s="9" t="s">
        <v>535</v>
      </c>
      <c r="D54" s="9" t="s">
        <v>22</v>
      </c>
      <c r="E54" s="10">
        <v>10</v>
      </c>
      <c r="F54" s="10"/>
      <c r="G54" s="10">
        <f t="shared" si="3"/>
        <v>0</v>
      </c>
    </row>
    <row r="55" spans="1:7" x14ac:dyDescent="0.25">
      <c r="A55" s="11"/>
      <c r="B55" s="11"/>
      <c r="C55" s="11" t="s">
        <v>534</v>
      </c>
      <c r="D55" s="11"/>
      <c r="E55" s="11"/>
      <c r="F55" s="11"/>
      <c r="G55" s="11">
        <f>SUM(G45:G54)</f>
        <v>0</v>
      </c>
    </row>
    <row r="56" spans="1:7" x14ac:dyDescent="0.25">
      <c r="A56" s="8" t="s">
        <v>298</v>
      </c>
      <c r="B56" s="8"/>
      <c r="C56" s="8" t="s">
        <v>533</v>
      </c>
      <c r="D56" s="8"/>
      <c r="E56" s="8"/>
      <c r="F56" s="8"/>
      <c r="G56" s="8"/>
    </row>
    <row r="57" spans="1:7" x14ac:dyDescent="0.25">
      <c r="A57" s="9" t="s">
        <v>102</v>
      </c>
      <c r="B57" s="9" t="s">
        <v>529</v>
      </c>
      <c r="C57" s="9" t="s">
        <v>532</v>
      </c>
      <c r="D57" s="9" t="s">
        <v>63</v>
      </c>
      <c r="E57" s="10">
        <v>0.83</v>
      </c>
      <c r="F57" s="10"/>
      <c r="G57" s="10">
        <f t="shared" ref="G57:G60" si="4">ROUND(E57*F57,2)</f>
        <v>0</v>
      </c>
    </row>
    <row r="58" spans="1:7" x14ac:dyDescent="0.25">
      <c r="A58" s="9" t="s">
        <v>105</v>
      </c>
      <c r="B58" s="9" t="s">
        <v>529</v>
      </c>
      <c r="C58" s="9" t="s">
        <v>531</v>
      </c>
      <c r="D58" s="9" t="s">
        <v>63</v>
      </c>
      <c r="E58" s="10">
        <v>0.83</v>
      </c>
      <c r="F58" s="10"/>
      <c r="G58" s="10">
        <f t="shared" si="4"/>
        <v>0</v>
      </c>
    </row>
    <row r="59" spans="1:7" ht="30" x14ac:dyDescent="0.25">
      <c r="A59" s="9" t="s">
        <v>108</v>
      </c>
      <c r="B59" s="9" t="s">
        <v>529</v>
      </c>
      <c r="C59" s="9" t="s">
        <v>530</v>
      </c>
      <c r="D59" s="9" t="s">
        <v>63</v>
      </c>
      <c r="E59" s="10">
        <v>3.18</v>
      </c>
      <c r="F59" s="10"/>
      <c r="G59" s="10">
        <f t="shared" si="4"/>
        <v>0</v>
      </c>
    </row>
    <row r="60" spans="1:7" ht="60" x14ac:dyDescent="0.25">
      <c r="A60" s="9" t="s">
        <v>111</v>
      </c>
      <c r="B60" s="9" t="s">
        <v>529</v>
      </c>
      <c r="C60" s="9" t="s">
        <v>528</v>
      </c>
      <c r="D60" s="9" t="s">
        <v>22</v>
      </c>
      <c r="E60" s="10">
        <v>8.2899999999999991</v>
      </c>
      <c r="F60" s="10"/>
      <c r="G60" s="10">
        <f t="shared" si="4"/>
        <v>0</v>
      </c>
    </row>
    <row r="61" spans="1:7" x14ac:dyDescent="0.25">
      <c r="A61" s="11"/>
      <c r="B61" s="11"/>
      <c r="C61" s="11" t="s">
        <v>527</v>
      </c>
      <c r="D61" s="11"/>
      <c r="E61" s="11"/>
      <c r="F61" s="11"/>
      <c r="G61" s="11">
        <f>SUM(G57:G60)</f>
        <v>0</v>
      </c>
    </row>
    <row r="62" spans="1:7" x14ac:dyDescent="0.25">
      <c r="A62" s="11"/>
      <c r="B62" s="11"/>
      <c r="C62" s="11" t="s">
        <v>526</v>
      </c>
      <c r="D62" s="11"/>
      <c r="E62" s="11"/>
      <c r="F62" s="11"/>
      <c r="G62" s="11">
        <f>G55+G61</f>
        <v>0</v>
      </c>
    </row>
    <row r="63" spans="1:7" x14ac:dyDescent="0.25">
      <c r="A63" s="8" t="s">
        <v>9</v>
      </c>
      <c r="B63" s="8"/>
      <c r="C63" s="8" t="s">
        <v>525</v>
      </c>
      <c r="D63" s="8"/>
      <c r="E63" s="8"/>
      <c r="F63" s="8"/>
      <c r="G63" s="8"/>
    </row>
    <row r="64" spans="1:7" x14ac:dyDescent="0.25">
      <c r="A64" s="9" t="s">
        <v>114</v>
      </c>
      <c r="B64" s="9" t="s">
        <v>98</v>
      </c>
      <c r="C64" s="9" t="s">
        <v>524</v>
      </c>
      <c r="D64" s="9" t="s">
        <v>81</v>
      </c>
      <c r="E64" s="10">
        <v>60</v>
      </c>
      <c r="F64" s="10"/>
      <c r="G64" s="10">
        <f t="shared" ref="G64:G66" si="5">ROUND(E64*F64,2)</f>
        <v>0</v>
      </c>
    </row>
    <row r="65" spans="1:7" x14ac:dyDescent="0.25">
      <c r="A65" s="9" t="s">
        <v>117</v>
      </c>
      <c r="B65" s="9" t="s">
        <v>98</v>
      </c>
      <c r="C65" s="9" t="s">
        <v>523</v>
      </c>
      <c r="D65" s="9" t="s">
        <v>81</v>
      </c>
      <c r="E65" s="10">
        <v>35</v>
      </c>
      <c r="F65" s="10"/>
      <c r="G65" s="10">
        <f t="shared" si="5"/>
        <v>0</v>
      </c>
    </row>
    <row r="66" spans="1:7" ht="30" x14ac:dyDescent="0.25">
      <c r="A66" s="9" t="s">
        <v>119</v>
      </c>
      <c r="B66" s="9" t="s">
        <v>522</v>
      </c>
      <c r="C66" s="9" t="s">
        <v>521</v>
      </c>
      <c r="D66" s="9" t="s">
        <v>81</v>
      </c>
      <c r="E66" s="10">
        <v>51</v>
      </c>
      <c r="F66" s="10"/>
      <c r="G66" s="10">
        <f t="shared" si="5"/>
        <v>0</v>
      </c>
    </row>
    <row r="67" spans="1:7" x14ac:dyDescent="0.25">
      <c r="A67" s="11"/>
      <c r="B67" s="11"/>
      <c r="C67" s="11" t="s">
        <v>520</v>
      </c>
      <c r="D67" s="11"/>
      <c r="E67" s="11"/>
      <c r="F67" s="11"/>
      <c r="G67" s="11">
        <f>SUM(G64:G66)</f>
        <v>0</v>
      </c>
    </row>
    <row r="68" spans="1:7" x14ac:dyDescent="0.25">
      <c r="A68" s="11"/>
      <c r="B68" s="11"/>
      <c r="C68" s="11" t="s">
        <v>282</v>
      </c>
      <c r="D68" s="11"/>
      <c r="E68" s="11"/>
      <c r="F68" s="11"/>
      <c r="G68" s="11">
        <f>G42+G62+G67</f>
        <v>0</v>
      </c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51"/>
  <sheetViews>
    <sheetView workbookViewId="0">
      <selection sqref="A1:G1048576"/>
    </sheetView>
  </sheetViews>
  <sheetFormatPr defaultRowHeight="15" x14ac:dyDescent="0.25"/>
  <cols>
    <col min="1" max="1" width="5.5703125" style="12" customWidth="1"/>
    <col min="2" max="2" width="11.85546875" style="12" customWidth="1"/>
    <col min="3" max="3" width="57.140625" style="12" customWidth="1"/>
    <col min="4" max="7" width="14.28515625" style="12" customWidth="1"/>
  </cols>
  <sheetData>
    <row r="1" spans="1:7" x14ac:dyDescent="0.25">
      <c r="C1" s="7" t="s">
        <v>610</v>
      </c>
    </row>
    <row r="2" spans="1:7" x14ac:dyDescent="0.25">
      <c r="C2" s="7" t="s">
        <v>608</v>
      </c>
    </row>
    <row r="3" spans="1:7" ht="30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283</v>
      </c>
      <c r="D5" s="8"/>
      <c r="E5" s="8"/>
      <c r="F5" s="8"/>
      <c r="G5" s="8"/>
    </row>
    <row r="6" spans="1:7" ht="45" x14ac:dyDescent="0.25">
      <c r="A6" s="9" t="s">
        <v>7</v>
      </c>
      <c r="B6" s="9" t="s">
        <v>284</v>
      </c>
      <c r="C6" s="9" t="s">
        <v>285</v>
      </c>
      <c r="D6" s="9" t="s">
        <v>17</v>
      </c>
      <c r="E6" s="10">
        <v>1</v>
      </c>
      <c r="F6" s="10"/>
      <c r="G6" s="10">
        <f>ROUND(E6*F6,2)</f>
        <v>0</v>
      </c>
    </row>
    <row r="7" spans="1:7" x14ac:dyDescent="0.25">
      <c r="A7" s="11"/>
      <c r="B7" s="11"/>
      <c r="C7" s="11" t="s">
        <v>286</v>
      </c>
      <c r="D7" s="11"/>
      <c r="E7" s="11"/>
      <c r="F7" s="11"/>
      <c r="G7" s="11">
        <f>G6</f>
        <v>0</v>
      </c>
    </row>
    <row r="8" spans="1:7" x14ac:dyDescent="0.25">
      <c r="A8" s="8" t="s">
        <v>8</v>
      </c>
      <c r="B8" s="8"/>
      <c r="C8" s="8" t="s">
        <v>287</v>
      </c>
      <c r="D8" s="8"/>
      <c r="E8" s="8"/>
      <c r="F8" s="8"/>
      <c r="G8" s="8"/>
    </row>
    <row r="9" spans="1:7" x14ac:dyDescent="0.25">
      <c r="A9" s="8" t="s">
        <v>288</v>
      </c>
      <c r="B9" s="8"/>
      <c r="C9" s="8" t="s">
        <v>289</v>
      </c>
      <c r="D9" s="8"/>
      <c r="E9" s="8"/>
      <c r="F9" s="8"/>
      <c r="G9" s="8"/>
    </row>
    <row r="10" spans="1:7" ht="45" x14ac:dyDescent="0.25">
      <c r="A10" s="9" t="s">
        <v>8</v>
      </c>
      <c r="B10" s="9" t="s">
        <v>290</v>
      </c>
      <c r="C10" s="9" t="s">
        <v>291</v>
      </c>
      <c r="D10" s="9" t="s">
        <v>22</v>
      </c>
      <c r="E10" s="10">
        <v>42</v>
      </c>
      <c r="F10" s="10"/>
      <c r="G10" s="10">
        <f>ROUND(E10*F10,2)</f>
        <v>0</v>
      </c>
    </row>
    <row r="11" spans="1:7" ht="30" x14ac:dyDescent="0.25">
      <c r="A11" s="9" t="s">
        <v>9</v>
      </c>
      <c r="B11" s="9" t="s">
        <v>290</v>
      </c>
      <c r="C11" s="9" t="s">
        <v>292</v>
      </c>
      <c r="D11" s="9" t="s">
        <v>81</v>
      </c>
      <c r="E11" s="10">
        <v>2</v>
      </c>
      <c r="F11" s="10"/>
      <c r="G11" s="10">
        <f>ROUND(E11*F11,2)</f>
        <v>0</v>
      </c>
    </row>
    <row r="12" spans="1:7" ht="45" x14ac:dyDescent="0.25">
      <c r="A12" s="9" t="s">
        <v>10</v>
      </c>
      <c r="B12" s="9" t="s">
        <v>290</v>
      </c>
      <c r="C12" s="9" t="s">
        <v>293</v>
      </c>
      <c r="D12" s="9" t="s">
        <v>81</v>
      </c>
      <c r="E12" s="10">
        <v>2</v>
      </c>
      <c r="F12" s="10"/>
      <c r="G12" s="10">
        <f>ROUND(E12*F12,2)</f>
        <v>0</v>
      </c>
    </row>
    <row r="13" spans="1:7" ht="30" x14ac:dyDescent="0.25">
      <c r="A13" s="9" t="s">
        <v>11</v>
      </c>
      <c r="B13" s="9" t="s">
        <v>290</v>
      </c>
      <c r="C13" s="9" t="s">
        <v>294</v>
      </c>
      <c r="D13" s="9" t="s">
        <v>81</v>
      </c>
      <c r="E13" s="10">
        <v>2</v>
      </c>
      <c r="F13" s="10"/>
      <c r="G13" s="10">
        <f>ROUND(E13*F13,2)</f>
        <v>0</v>
      </c>
    </row>
    <row r="14" spans="1:7" x14ac:dyDescent="0.25">
      <c r="A14" s="9" t="s">
        <v>12</v>
      </c>
      <c r="B14" s="9" t="s">
        <v>284</v>
      </c>
      <c r="C14" s="9" t="s">
        <v>295</v>
      </c>
      <c r="D14" s="9" t="s">
        <v>296</v>
      </c>
      <c r="E14" s="10">
        <v>1</v>
      </c>
      <c r="F14" s="10"/>
      <c r="G14" s="10">
        <f>ROUND(E14*F14,2)</f>
        <v>0</v>
      </c>
    </row>
    <row r="15" spans="1:7" x14ac:dyDescent="0.25">
      <c r="A15" s="11"/>
      <c r="B15" s="11"/>
      <c r="C15" s="11" t="s">
        <v>297</v>
      </c>
      <c r="D15" s="11"/>
      <c r="E15" s="11"/>
      <c r="F15" s="11"/>
      <c r="G15" s="11">
        <f>SUM(G10:G14)</f>
        <v>0</v>
      </c>
    </row>
    <row r="16" spans="1:7" x14ac:dyDescent="0.25">
      <c r="A16" s="8" t="s">
        <v>298</v>
      </c>
      <c r="B16" s="8"/>
      <c r="C16" s="8" t="s">
        <v>299</v>
      </c>
      <c r="D16" s="8"/>
      <c r="E16" s="8"/>
      <c r="F16" s="8"/>
      <c r="G16" s="8"/>
    </row>
    <row r="17" spans="1:7" ht="45" x14ac:dyDescent="0.25">
      <c r="A17" s="9" t="s">
        <v>13</v>
      </c>
      <c r="B17" s="9" t="s">
        <v>290</v>
      </c>
      <c r="C17" s="9" t="s">
        <v>300</v>
      </c>
      <c r="D17" s="9" t="s">
        <v>22</v>
      </c>
      <c r="E17" s="10">
        <v>108</v>
      </c>
      <c r="F17" s="10"/>
      <c r="G17" s="10">
        <f>ROUND(E17*F17,2)</f>
        <v>0</v>
      </c>
    </row>
    <row r="18" spans="1:7" ht="30" x14ac:dyDescent="0.25">
      <c r="A18" s="9" t="s">
        <v>14</v>
      </c>
      <c r="B18" s="9" t="s">
        <v>290</v>
      </c>
      <c r="C18" s="9" t="s">
        <v>292</v>
      </c>
      <c r="D18" s="9" t="s">
        <v>81</v>
      </c>
      <c r="E18" s="10">
        <v>4</v>
      </c>
      <c r="F18" s="10"/>
      <c r="G18" s="10">
        <f>ROUND(E18*F18,2)</f>
        <v>0</v>
      </c>
    </row>
    <row r="19" spans="1:7" ht="45" x14ac:dyDescent="0.25">
      <c r="A19" s="9" t="s">
        <v>29</v>
      </c>
      <c r="B19" s="9" t="s">
        <v>290</v>
      </c>
      <c r="C19" s="9" t="s">
        <v>293</v>
      </c>
      <c r="D19" s="9" t="s">
        <v>81</v>
      </c>
      <c r="E19" s="10">
        <v>4</v>
      </c>
      <c r="F19" s="10"/>
      <c r="G19" s="10">
        <f>ROUND(E19*F19,2)</f>
        <v>0</v>
      </c>
    </row>
    <row r="20" spans="1:7" ht="30" x14ac:dyDescent="0.25">
      <c r="A20" s="9" t="s">
        <v>31</v>
      </c>
      <c r="B20" s="9" t="s">
        <v>290</v>
      </c>
      <c r="C20" s="9" t="s">
        <v>294</v>
      </c>
      <c r="D20" s="9" t="s">
        <v>81</v>
      </c>
      <c r="E20" s="10">
        <v>16</v>
      </c>
      <c r="F20" s="10"/>
      <c r="G20" s="10">
        <f>ROUND(E20*F20,2)</f>
        <v>0</v>
      </c>
    </row>
    <row r="21" spans="1:7" x14ac:dyDescent="0.25">
      <c r="A21" s="9" t="s">
        <v>33</v>
      </c>
      <c r="B21" s="9" t="s">
        <v>284</v>
      </c>
      <c r="C21" s="9" t="s">
        <v>295</v>
      </c>
      <c r="D21" s="9" t="s">
        <v>296</v>
      </c>
      <c r="E21" s="10">
        <v>2</v>
      </c>
      <c r="F21" s="10"/>
      <c r="G21" s="10">
        <f>ROUND(E21*F21,2)</f>
        <v>0</v>
      </c>
    </row>
    <row r="22" spans="1:7" x14ac:dyDescent="0.25">
      <c r="A22" s="11"/>
      <c r="B22" s="11"/>
      <c r="C22" s="11" t="s">
        <v>301</v>
      </c>
      <c r="D22" s="11"/>
      <c r="E22" s="11"/>
      <c r="F22" s="11"/>
      <c r="G22" s="11">
        <f>SUM(G17:G21)</f>
        <v>0</v>
      </c>
    </row>
    <row r="23" spans="1:7" x14ac:dyDescent="0.25">
      <c r="A23" s="8" t="s">
        <v>302</v>
      </c>
      <c r="B23" s="8"/>
      <c r="C23" s="8" t="s">
        <v>303</v>
      </c>
      <c r="D23" s="8"/>
      <c r="E23" s="8"/>
      <c r="F23" s="8"/>
      <c r="G23" s="8"/>
    </row>
    <row r="24" spans="1:7" ht="45" x14ac:dyDescent="0.25">
      <c r="A24" s="9" t="s">
        <v>35</v>
      </c>
      <c r="B24" s="9" t="s">
        <v>290</v>
      </c>
      <c r="C24" s="9" t="s">
        <v>304</v>
      </c>
      <c r="D24" s="9" t="s">
        <v>22</v>
      </c>
      <c r="E24" s="10">
        <v>8</v>
      </c>
      <c r="F24" s="10"/>
      <c r="G24" s="10">
        <f>ROUND(E24*F24,2)</f>
        <v>0</v>
      </c>
    </row>
    <row r="25" spans="1:7" ht="30" x14ac:dyDescent="0.25">
      <c r="A25" s="9" t="s">
        <v>37</v>
      </c>
      <c r="B25" s="9" t="s">
        <v>290</v>
      </c>
      <c r="C25" s="9" t="s">
        <v>292</v>
      </c>
      <c r="D25" s="9" t="s">
        <v>81</v>
      </c>
      <c r="E25" s="10">
        <v>2</v>
      </c>
      <c r="F25" s="10"/>
      <c r="G25" s="10">
        <f>ROUND(E25*F25,2)</f>
        <v>0</v>
      </c>
    </row>
    <row r="26" spans="1:7" ht="45" x14ac:dyDescent="0.25">
      <c r="A26" s="9" t="s">
        <v>39</v>
      </c>
      <c r="B26" s="9" t="s">
        <v>290</v>
      </c>
      <c r="C26" s="9" t="s">
        <v>293</v>
      </c>
      <c r="D26" s="9" t="s">
        <v>81</v>
      </c>
      <c r="E26" s="10">
        <v>2</v>
      </c>
      <c r="F26" s="10"/>
      <c r="G26" s="10">
        <f>ROUND(E26*F26,2)</f>
        <v>0</v>
      </c>
    </row>
    <row r="27" spans="1:7" ht="30" x14ac:dyDescent="0.25">
      <c r="A27" s="9" t="s">
        <v>41</v>
      </c>
      <c r="B27" s="9" t="s">
        <v>290</v>
      </c>
      <c r="C27" s="9" t="s">
        <v>294</v>
      </c>
      <c r="D27" s="9" t="s">
        <v>81</v>
      </c>
      <c r="E27" s="10">
        <v>20</v>
      </c>
      <c r="F27" s="10"/>
      <c r="G27" s="10">
        <f>ROUND(E27*F27,2)</f>
        <v>0</v>
      </c>
    </row>
    <row r="28" spans="1:7" x14ac:dyDescent="0.25">
      <c r="A28" s="9" t="s">
        <v>43</v>
      </c>
      <c r="B28" s="9" t="s">
        <v>290</v>
      </c>
      <c r="C28" s="9" t="s">
        <v>295</v>
      </c>
      <c r="D28" s="9" t="s">
        <v>296</v>
      </c>
      <c r="E28" s="10">
        <v>1</v>
      </c>
      <c r="F28" s="10"/>
      <c r="G28" s="10">
        <f>ROUND(E28*F28,2)</f>
        <v>0</v>
      </c>
    </row>
    <row r="29" spans="1:7" x14ac:dyDescent="0.25">
      <c r="A29" s="11"/>
      <c r="B29" s="11"/>
      <c r="C29" s="11" t="s">
        <v>305</v>
      </c>
      <c r="D29" s="11"/>
      <c r="E29" s="11"/>
      <c r="F29" s="11"/>
      <c r="G29" s="11">
        <f>SUM(G24:G28)</f>
        <v>0</v>
      </c>
    </row>
    <row r="30" spans="1:7" x14ac:dyDescent="0.25">
      <c r="A30" s="8" t="s">
        <v>306</v>
      </c>
      <c r="B30" s="8"/>
      <c r="C30" s="8" t="s">
        <v>307</v>
      </c>
      <c r="D30" s="8"/>
      <c r="E30" s="8"/>
      <c r="F30" s="8"/>
      <c r="G30" s="8"/>
    </row>
    <row r="31" spans="1:7" ht="45" x14ac:dyDescent="0.25">
      <c r="A31" s="9" t="s">
        <v>45</v>
      </c>
      <c r="B31" s="9" t="s">
        <v>290</v>
      </c>
      <c r="C31" s="9" t="s">
        <v>308</v>
      </c>
      <c r="D31" s="9" t="s">
        <v>22</v>
      </c>
      <c r="E31" s="10">
        <v>8</v>
      </c>
      <c r="F31" s="10"/>
      <c r="G31" s="10">
        <f>ROUND(E31*F31,2)</f>
        <v>0</v>
      </c>
    </row>
    <row r="32" spans="1:7" ht="30" x14ac:dyDescent="0.25">
      <c r="A32" s="9" t="s">
        <v>47</v>
      </c>
      <c r="B32" s="9" t="s">
        <v>290</v>
      </c>
      <c r="C32" s="9" t="s">
        <v>292</v>
      </c>
      <c r="D32" s="9" t="s">
        <v>81</v>
      </c>
      <c r="E32" s="10">
        <v>2</v>
      </c>
      <c r="F32" s="10"/>
      <c r="G32" s="10">
        <f>ROUND(E32*F32,2)</f>
        <v>0</v>
      </c>
    </row>
    <row r="33" spans="1:7" ht="45" x14ac:dyDescent="0.25">
      <c r="A33" s="9" t="s">
        <v>49</v>
      </c>
      <c r="B33" s="9" t="s">
        <v>290</v>
      </c>
      <c r="C33" s="9" t="s">
        <v>293</v>
      </c>
      <c r="D33" s="9" t="s">
        <v>81</v>
      </c>
      <c r="E33" s="10">
        <v>2</v>
      </c>
      <c r="F33" s="10"/>
      <c r="G33" s="10">
        <f>ROUND(E33*F33,2)</f>
        <v>0</v>
      </c>
    </row>
    <row r="34" spans="1:7" ht="30" x14ac:dyDescent="0.25">
      <c r="A34" s="9" t="s">
        <v>51</v>
      </c>
      <c r="B34" s="9" t="s">
        <v>290</v>
      </c>
      <c r="C34" s="9" t="s">
        <v>294</v>
      </c>
      <c r="D34" s="9" t="s">
        <v>81</v>
      </c>
      <c r="E34" s="10">
        <v>20</v>
      </c>
      <c r="F34" s="10"/>
      <c r="G34" s="10">
        <f>ROUND(E34*F34,2)</f>
        <v>0</v>
      </c>
    </row>
    <row r="35" spans="1:7" x14ac:dyDescent="0.25">
      <c r="A35" s="9" t="s">
        <v>53</v>
      </c>
      <c r="B35" s="9" t="s">
        <v>284</v>
      </c>
      <c r="C35" s="9" t="s">
        <v>295</v>
      </c>
      <c r="D35" s="9" t="s">
        <v>296</v>
      </c>
      <c r="E35" s="10">
        <v>1</v>
      </c>
      <c r="F35" s="10"/>
      <c r="G35" s="10">
        <f>ROUND(E35*F35,2)</f>
        <v>0</v>
      </c>
    </row>
    <row r="36" spans="1:7" x14ac:dyDescent="0.25">
      <c r="A36" s="11"/>
      <c r="B36" s="11"/>
      <c r="C36" s="11" t="s">
        <v>309</v>
      </c>
      <c r="D36" s="11"/>
      <c r="E36" s="11"/>
      <c r="F36" s="11"/>
      <c r="G36" s="11">
        <f>SUM(G31:G35)</f>
        <v>0</v>
      </c>
    </row>
    <row r="37" spans="1:7" x14ac:dyDescent="0.25">
      <c r="A37" s="8" t="s">
        <v>310</v>
      </c>
      <c r="B37" s="8"/>
      <c r="C37" s="8" t="s">
        <v>311</v>
      </c>
      <c r="D37" s="8"/>
      <c r="E37" s="8"/>
      <c r="F37" s="8"/>
      <c r="G37" s="8"/>
    </row>
    <row r="38" spans="1:7" ht="45" x14ac:dyDescent="0.25">
      <c r="A38" s="9" t="s">
        <v>55</v>
      </c>
      <c r="B38" s="9" t="s">
        <v>290</v>
      </c>
      <c r="C38" s="9" t="s">
        <v>312</v>
      </c>
      <c r="D38" s="9" t="s">
        <v>22</v>
      </c>
      <c r="E38" s="10">
        <v>744</v>
      </c>
      <c r="F38" s="10"/>
      <c r="G38" s="10">
        <f>ROUND(E38*F38,2)</f>
        <v>0</v>
      </c>
    </row>
    <row r="39" spans="1:7" ht="30" x14ac:dyDescent="0.25">
      <c r="A39" s="9" t="s">
        <v>57</v>
      </c>
      <c r="B39" s="9" t="s">
        <v>290</v>
      </c>
      <c r="C39" s="9" t="s">
        <v>313</v>
      </c>
      <c r="D39" s="9" t="s">
        <v>81</v>
      </c>
      <c r="E39" s="10">
        <v>30</v>
      </c>
      <c r="F39" s="10"/>
      <c r="G39" s="10">
        <f>ROUND(E39*F39,2)</f>
        <v>0</v>
      </c>
    </row>
    <row r="40" spans="1:7" ht="30" x14ac:dyDescent="0.25">
      <c r="A40" s="9" t="s">
        <v>59</v>
      </c>
      <c r="B40" s="9" t="s">
        <v>290</v>
      </c>
      <c r="C40" s="9" t="s">
        <v>294</v>
      </c>
      <c r="D40" s="9" t="s">
        <v>81</v>
      </c>
      <c r="E40" s="10">
        <v>240</v>
      </c>
      <c r="F40" s="10"/>
      <c r="G40" s="10">
        <f>ROUND(E40*F40,2)</f>
        <v>0</v>
      </c>
    </row>
    <row r="41" spans="1:7" ht="45" x14ac:dyDescent="0.25">
      <c r="A41" s="9" t="s">
        <v>61</v>
      </c>
      <c r="B41" s="9" t="s">
        <v>290</v>
      </c>
      <c r="C41" s="9" t="s">
        <v>314</v>
      </c>
      <c r="D41" s="9" t="s">
        <v>81</v>
      </c>
      <c r="E41" s="10">
        <v>30</v>
      </c>
      <c r="F41" s="10"/>
      <c r="G41" s="10">
        <f>ROUND(E41*F41,2)</f>
        <v>0</v>
      </c>
    </row>
    <row r="42" spans="1:7" x14ac:dyDescent="0.25">
      <c r="A42" s="9" t="s">
        <v>64</v>
      </c>
      <c r="B42" s="9" t="s">
        <v>284</v>
      </c>
      <c r="C42" s="9" t="s">
        <v>295</v>
      </c>
      <c r="D42" s="9" t="s">
        <v>296</v>
      </c>
      <c r="E42" s="10">
        <v>15</v>
      </c>
      <c r="F42" s="10"/>
      <c r="G42" s="10">
        <f>ROUND(E42*F42,2)</f>
        <v>0</v>
      </c>
    </row>
    <row r="43" spans="1:7" x14ac:dyDescent="0.25">
      <c r="A43" s="11"/>
      <c r="B43" s="11"/>
      <c r="C43" s="11" t="s">
        <v>315</v>
      </c>
      <c r="D43" s="11"/>
      <c r="E43" s="11"/>
      <c r="F43" s="11"/>
      <c r="G43" s="11">
        <f>SUM(G38:G42)</f>
        <v>0</v>
      </c>
    </row>
    <row r="44" spans="1:7" x14ac:dyDescent="0.25">
      <c r="A44" s="8" t="s">
        <v>316</v>
      </c>
      <c r="B44" s="8"/>
      <c r="C44" s="8" t="s">
        <v>317</v>
      </c>
      <c r="D44" s="8"/>
      <c r="E44" s="8"/>
      <c r="F44" s="8"/>
      <c r="G44" s="8"/>
    </row>
    <row r="45" spans="1:7" ht="45" x14ac:dyDescent="0.25">
      <c r="A45" s="9" t="s">
        <v>66</v>
      </c>
      <c r="B45" s="9" t="s">
        <v>290</v>
      </c>
      <c r="C45" s="9" t="s">
        <v>318</v>
      </c>
      <c r="D45" s="9" t="s">
        <v>22</v>
      </c>
      <c r="E45" s="10">
        <v>8</v>
      </c>
      <c r="F45" s="10"/>
      <c r="G45" s="10">
        <f>ROUND(E45*F45,2)</f>
        <v>0</v>
      </c>
    </row>
    <row r="46" spans="1:7" ht="30" x14ac:dyDescent="0.25">
      <c r="A46" s="9" t="s">
        <v>68</v>
      </c>
      <c r="B46" s="9" t="s">
        <v>290</v>
      </c>
      <c r="C46" s="9" t="s">
        <v>319</v>
      </c>
      <c r="D46" s="9" t="s">
        <v>81</v>
      </c>
      <c r="E46" s="10">
        <v>2</v>
      </c>
      <c r="F46" s="10"/>
      <c r="G46" s="10">
        <f>ROUND(E46*F46,2)</f>
        <v>0</v>
      </c>
    </row>
    <row r="47" spans="1:7" ht="30" x14ac:dyDescent="0.25">
      <c r="A47" s="9" t="s">
        <v>71</v>
      </c>
      <c r="B47" s="9" t="s">
        <v>290</v>
      </c>
      <c r="C47" s="9" t="s">
        <v>320</v>
      </c>
      <c r="D47" s="9" t="s">
        <v>81</v>
      </c>
      <c r="E47" s="10">
        <v>2</v>
      </c>
      <c r="F47" s="10"/>
      <c r="G47" s="10">
        <f>ROUND(E47*F47,2)</f>
        <v>0</v>
      </c>
    </row>
    <row r="48" spans="1:7" ht="30" x14ac:dyDescent="0.25">
      <c r="A48" s="9" t="s">
        <v>73</v>
      </c>
      <c r="B48" s="9" t="s">
        <v>290</v>
      </c>
      <c r="C48" s="9" t="s">
        <v>294</v>
      </c>
      <c r="D48" s="9" t="s">
        <v>81</v>
      </c>
      <c r="E48" s="10">
        <v>10</v>
      </c>
      <c r="F48" s="10"/>
      <c r="G48" s="10">
        <f>ROUND(E48*F48,2)</f>
        <v>0</v>
      </c>
    </row>
    <row r="49" spans="1:7" x14ac:dyDescent="0.25">
      <c r="A49" s="9" t="s">
        <v>76</v>
      </c>
      <c r="B49" s="9" t="s">
        <v>284</v>
      </c>
      <c r="C49" s="9" t="s">
        <v>295</v>
      </c>
      <c r="D49" s="9" t="s">
        <v>296</v>
      </c>
      <c r="E49" s="10">
        <v>1</v>
      </c>
      <c r="F49" s="10"/>
      <c r="G49" s="10">
        <f>ROUND(E49*F49,2)</f>
        <v>0</v>
      </c>
    </row>
    <row r="50" spans="1:7" x14ac:dyDescent="0.25">
      <c r="A50" s="11"/>
      <c r="B50" s="11"/>
      <c r="C50" s="11" t="s">
        <v>321</v>
      </c>
      <c r="D50" s="11"/>
      <c r="E50" s="11"/>
      <c r="F50" s="11"/>
      <c r="G50" s="11">
        <f>SUM(G45:G49)</f>
        <v>0</v>
      </c>
    </row>
    <row r="51" spans="1:7" x14ac:dyDescent="0.25">
      <c r="A51" s="8" t="s">
        <v>322</v>
      </c>
      <c r="B51" s="8"/>
      <c r="C51" s="8" t="s">
        <v>323</v>
      </c>
      <c r="D51" s="8"/>
      <c r="E51" s="8"/>
      <c r="F51" s="8"/>
      <c r="G51" s="8"/>
    </row>
    <row r="52" spans="1:7" ht="45" x14ac:dyDescent="0.25">
      <c r="A52" s="9" t="s">
        <v>79</v>
      </c>
      <c r="B52" s="9" t="s">
        <v>290</v>
      </c>
      <c r="C52" s="9" t="s">
        <v>324</v>
      </c>
      <c r="D52" s="9" t="s">
        <v>22</v>
      </c>
      <c r="E52" s="10">
        <v>8</v>
      </c>
      <c r="F52" s="10"/>
      <c r="G52" s="10">
        <f>ROUND(E52*F52,2)</f>
        <v>0</v>
      </c>
    </row>
    <row r="53" spans="1:7" ht="30" x14ac:dyDescent="0.25">
      <c r="A53" s="9" t="s">
        <v>82</v>
      </c>
      <c r="B53" s="9" t="s">
        <v>290</v>
      </c>
      <c r="C53" s="9" t="s">
        <v>319</v>
      </c>
      <c r="D53" s="9" t="s">
        <v>81</v>
      </c>
      <c r="E53" s="10">
        <v>2</v>
      </c>
      <c r="F53" s="10"/>
      <c r="G53" s="10">
        <f>ROUND(E53*F53,2)</f>
        <v>0</v>
      </c>
    </row>
    <row r="54" spans="1:7" ht="30" x14ac:dyDescent="0.25">
      <c r="A54" s="9" t="s">
        <v>85</v>
      </c>
      <c r="B54" s="9" t="s">
        <v>290</v>
      </c>
      <c r="C54" s="9" t="s">
        <v>320</v>
      </c>
      <c r="D54" s="9" t="s">
        <v>81</v>
      </c>
      <c r="E54" s="10">
        <v>2</v>
      </c>
      <c r="F54" s="10"/>
      <c r="G54" s="10">
        <f>ROUND(E54*F54,2)</f>
        <v>0</v>
      </c>
    </row>
    <row r="55" spans="1:7" ht="30" x14ac:dyDescent="0.25">
      <c r="A55" s="9" t="s">
        <v>87</v>
      </c>
      <c r="B55" s="9" t="s">
        <v>290</v>
      </c>
      <c r="C55" s="9" t="s">
        <v>294</v>
      </c>
      <c r="D55" s="9" t="s">
        <v>81</v>
      </c>
      <c r="E55" s="10">
        <v>6</v>
      </c>
      <c r="F55" s="10"/>
      <c r="G55" s="10">
        <f>ROUND(E55*F55,2)</f>
        <v>0</v>
      </c>
    </row>
    <row r="56" spans="1:7" x14ac:dyDescent="0.25">
      <c r="A56" s="9" t="s">
        <v>89</v>
      </c>
      <c r="B56" s="9" t="s">
        <v>284</v>
      </c>
      <c r="C56" s="9" t="s">
        <v>295</v>
      </c>
      <c r="D56" s="9" t="s">
        <v>296</v>
      </c>
      <c r="E56" s="10">
        <v>1</v>
      </c>
      <c r="F56" s="10"/>
      <c r="G56" s="10">
        <f>ROUND(E56*F56,2)</f>
        <v>0</v>
      </c>
    </row>
    <row r="57" spans="1:7" x14ac:dyDescent="0.25">
      <c r="A57" s="11"/>
      <c r="B57" s="11"/>
      <c r="C57" s="11" t="s">
        <v>325</v>
      </c>
      <c r="D57" s="11"/>
      <c r="E57" s="11"/>
      <c r="F57" s="11"/>
      <c r="G57" s="11">
        <f>SUM(G52:G56)</f>
        <v>0</v>
      </c>
    </row>
    <row r="58" spans="1:7" x14ac:dyDescent="0.25">
      <c r="A58" s="8" t="s">
        <v>326</v>
      </c>
      <c r="B58" s="8"/>
      <c r="C58" s="8" t="s">
        <v>327</v>
      </c>
      <c r="D58" s="8"/>
      <c r="E58" s="8"/>
      <c r="F58" s="8"/>
      <c r="G58" s="8"/>
    </row>
    <row r="59" spans="1:7" ht="45" x14ac:dyDescent="0.25">
      <c r="A59" s="9" t="s">
        <v>91</v>
      </c>
      <c r="B59" s="9" t="s">
        <v>290</v>
      </c>
      <c r="C59" s="9" t="s">
        <v>328</v>
      </c>
      <c r="D59" s="9" t="s">
        <v>22</v>
      </c>
      <c r="E59" s="10">
        <v>486</v>
      </c>
      <c r="F59" s="10"/>
      <c r="G59" s="10">
        <f>ROUND(E59*F59,2)</f>
        <v>0</v>
      </c>
    </row>
    <row r="60" spans="1:7" ht="30" x14ac:dyDescent="0.25">
      <c r="A60" s="9" t="s">
        <v>93</v>
      </c>
      <c r="B60" s="9" t="s">
        <v>290</v>
      </c>
      <c r="C60" s="9" t="s">
        <v>319</v>
      </c>
      <c r="D60" s="9" t="s">
        <v>81</v>
      </c>
      <c r="E60" s="10">
        <v>14</v>
      </c>
      <c r="F60" s="10"/>
      <c r="G60" s="10">
        <f>ROUND(E60*F60,2)</f>
        <v>0</v>
      </c>
    </row>
    <row r="61" spans="1:7" ht="30" x14ac:dyDescent="0.25">
      <c r="A61" s="9" t="s">
        <v>95</v>
      </c>
      <c r="B61" s="9" t="s">
        <v>290</v>
      </c>
      <c r="C61" s="9" t="s">
        <v>320</v>
      </c>
      <c r="D61" s="9" t="s">
        <v>81</v>
      </c>
      <c r="E61" s="10">
        <v>14</v>
      </c>
      <c r="F61" s="10"/>
      <c r="G61" s="10">
        <f>ROUND(E61*F61,2)</f>
        <v>0</v>
      </c>
    </row>
    <row r="62" spans="1:7" ht="30" x14ac:dyDescent="0.25">
      <c r="A62" s="9" t="s">
        <v>97</v>
      </c>
      <c r="B62" s="9" t="s">
        <v>290</v>
      </c>
      <c r="C62" s="9" t="s">
        <v>294</v>
      </c>
      <c r="D62" s="9" t="s">
        <v>81</v>
      </c>
      <c r="E62" s="10">
        <v>140</v>
      </c>
      <c r="F62" s="10"/>
      <c r="G62" s="10">
        <f>ROUND(E62*F62,2)</f>
        <v>0</v>
      </c>
    </row>
    <row r="63" spans="1:7" x14ac:dyDescent="0.25">
      <c r="A63" s="9" t="s">
        <v>102</v>
      </c>
      <c r="B63" s="9" t="s">
        <v>284</v>
      </c>
      <c r="C63" s="9" t="s">
        <v>295</v>
      </c>
      <c r="D63" s="9" t="s">
        <v>296</v>
      </c>
      <c r="E63" s="10">
        <v>7</v>
      </c>
      <c r="F63" s="10"/>
      <c r="G63" s="10">
        <f>ROUND(E63*F63,2)</f>
        <v>0</v>
      </c>
    </row>
    <row r="64" spans="1:7" x14ac:dyDescent="0.25">
      <c r="A64" s="11"/>
      <c r="B64" s="11"/>
      <c r="C64" s="11" t="s">
        <v>329</v>
      </c>
      <c r="D64" s="11"/>
      <c r="E64" s="11"/>
      <c r="F64" s="11"/>
      <c r="G64" s="11">
        <f>SUM(G59:G63)</f>
        <v>0</v>
      </c>
    </row>
    <row r="65" spans="1:7" x14ac:dyDescent="0.25">
      <c r="A65" s="8" t="s">
        <v>330</v>
      </c>
      <c r="B65" s="8"/>
      <c r="C65" s="8" t="s">
        <v>331</v>
      </c>
      <c r="D65" s="8"/>
      <c r="E65" s="8"/>
      <c r="F65" s="8"/>
      <c r="G65" s="8"/>
    </row>
    <row r="66" spans="1:7" ht="45" x14ac:dyDescent="0.25">
      <c r="A66" s="9" t="s">
        <v>105</v>
      </c>
      <c r="B66" s="9" t="s">
        <v>290</v>
      </c>
      <c r="C66" s="9" t="s">
        <v>332</v>
      </c>
      <c r="D66" s="9" t="s">
        <v>22</v>
      </c>
      <c r="E66" s="10">
        <v>552</v>
      </c>
      <c r="F66" s="10"/>
      <c r="G66" s="10">
        <f>ROUND(E66*F66,2)</f>
        <v>0</v>
      </c>
    </row>
    <row r="67" spans="1:7" ht="30" x14ac:dyDescent="0.25">
      <c r="A67" s="9" t="s">
        <v>108</v>
      </c>
      <c r="B67" s="9" t="s">
        <v>290</v>
      </c>
      <c r="C67" s="9" t="s">
        <v>319</v>
      </c>
      <c r="D67" s="9" t="s">
        <v>81</v>
      </c>
      <c r="E67" s="10">
        <v>16</v>
      </c>
      <c r="F67" s="10"/>
      <c r="G67" s="10">
        <f>ROUND(E67*F67,2)</f>
        <v>0</v>
      </c>
    </row>
    <row r="68" spans="1:7" ht="30" x14ac:dyDescent="0.25">
      <c r="A68" s="9" t="s">
        <v>111</v>
      </c>
      <c r="B68" s="9" t="s">
        <v>290</v>
      </c>
      <c r="C68" s="9" t="s">
        <v>320</v>
      </c>
      <c r="D68" s="9" t="s">
        <v>81</v>
      </c>
      <c r="E68" s="10">
        <v>16</v>
      </c>
      <c r="F68" s="10"/>
      <c r="G68" s="10">
        <f>ROUND(E68*F68,2)</f>
        <v>0</v>
      </c>
    </row>
    <row r="69" spans="1:7" ht="30" x14ac:dyDescent="0.25">
      <c r="A69" s="9" t="s">
        <v>114</v>
      </c>
      <c r="B69" s="9" t="s">
        <v>290</v>
      </c>
      <c r="C69" s="9" t="s">
        <v>294</v>
      </c>
      <c r="D69" s="9" t="s">
        <v>81</v>
      </c>
      <c r="E69" s="10">
        <v>56</v>
      </c>
      <c r="F69" s="10"/>
      <c r="G69" s="10">
        <f>ROUND(E69*F69,2)</f>
        <v>0</v>
      </c>
    </row>
    <row r="70" spans="1:7" x14ac:dyDescent="0.25">
      <c r="A70" s="9" t="s">
        <v>117</v>
      </c>
      <c r="B70" s="9" t="s">
        <v>290</v>
      </c>
      <c r="C70" s="9" t="s">
        <v>295</v>
      </c>
      <c r="D70" s="9" t="s">
        <v>296</v>
      </c>
      <c r="E70" s="10">
        <v>8</v>
      </c>
      <c r="F70" s="10"/>
      <c r="G70" s="10">
        <f>ROUND(E70*F70,2)</f>
        <v>0</v>
      </c>
    </row>
    <row r="71" spans="1:7" x14ac:dyDescent="0.25">
      <c r="A71" s="11"/>
      <c r="B71" s="11"/>
      <c r="C71" s="11" t="s">
        <v>333</v>
      </c>
      <c r="D71" s="11"/>
      <c r="E71" s="11"/>
      <c r="F71" s="11"/>
      <c r="G71" s="11">
        <f>SUM(G66:G70)</f>
        <v>0</v>
      </c>
    </row>
    <row r="72" spans="1:7" x14ac:dyDescent="0.25">
      <c r="A72" s="8" t="s">
        <v>334</v>
      </c>
      <c r="B72" s="8"/>
      <c r="C72" s="8" t="s">
        <v>335</v>
      </c>
      <c r="D72" s="8"/>
      <c r="E72" s="8"/>
      <c r="F72" s="8"/>
      <c r="G72" s="8"/>
    </row>
    <row r="73" spans="1:7" ht="45" x14ac:dyDescent="0.25">
      <c r="A73" s="9" t="s">
        <v>119</v>
      </c>
      <c r="B73" s="9" t="s">
        <v>290</v>
      </c>
      <c r="C73" s="9" t="s">
        <v>336</v>
      </c>
      <c r="D73" s="9" t="s">
        <v>22</v>
      </c>
      <c r="E73" s="10">
        <v>135</v>
      </c>
      <c r="F73" s="10"/>
      <c r="G73" s="10">
        <f>ROUND(E73*F73,2)</f>
        <v>0</v>
      </c>
    </row>
    <row r="74" spans="1:7" ht="30" x14ac:dyDescent="0.25">
      <c r="A74" s="9" t="s">
        <v>122</v>
      </c>
      <c r="B74" s="9" t="s">
        <v>290</v>
      </c>
      <c r="C74" s="9" t="s">
        <v>319</v>
      </c>
      <c r="D74" s="9" t="s">
        <v>81</v>
      </c>
      <c r="E74" s="10">
        <v>4</v>
      </c>
      <c r="F74" s="10"/>
      <c r="G74" s="10">
        <f>ROUND(E74*F74,2)</f>
        <v>0</v>
      </c>
    </row>
    <row r="75" spans="1:7" ht="30" x14ac:dyDescent="0.25">
      <c r="A75" s="9" t="s">
        <v>127</v>
      </c>
      <c r="B75" s="9" t="s">
        <v>290</v>
      </c>
      <c r="C75" s="9" t="s">
        <v>320</v>
      </c>
      <c r="D75" s="9" t="s">
        <v>81</v>
      </c>
      <c r="E75" s="10">
        <v>4</v>
      </c>
      <c r="F75" s="10"/>
      <c r="G75" s="10">
        <f>ROUND(E75*F75,2)</f>
        <v>0</v>
      </c>
    </row>
    <row r="76" spans="1:7" ht="30" x14ac:dyDescent="0.25">
      <c r="A76" s="9" t="s">
        <v>128</v>
      </c>
      <c r="B76" s="9" t="s">
        <v>290</v>
      </c>
      <c r="C76" s="9" t="s">
        <v>294</v>
      </c>
      <c r="D76" s="9" t="s">
        <v>81</v>
      </c>
      <c r="E76" s="10">
        <v>20</v>
      </c>
      <c r="F76" s="10"/>
      <c r="G76" s="10">
        <f>ROUND(E76*F76,2)</f>
        <v>0</v>
      </c>
    </row>
    <row r="77" spans="1:7" x14ac:dyDescent="0.25">
      <c r="A77" s="9" t="s">
        <v>130</v>
      </c>
      <c r="B77" s="9" t="s">
        <v>290</v>
      </c>
      <c r="C77" s="9" t="s">
        <v>295</v>
      </c>
      <c r="D77" s="9" t="s">
        <v>296</v>
      </c>
      <c r="E77" s="10">
        <v>2</v>
      </c>
      <c r="F77" s="10"/>
      <c r="G77" s="10">
        <f>ROUND(E77*F77,2)</f>
        <v>0</v>
      </c>
    </row>
    <row r="78" spans="1:7" x14ac:dyDescent="0.25">
      <c r="A78" s="11"/>
      <c r="B78" s="11"/>
      <c r="C78" s="11" t="s">
        <v>337</v>
      </c>
      <c r="D78" s="11"/>
      <c r="E78" s="11"/>
      <c r="F78" s="11"/>
      <c r="G78" s="11">
        <f>SUM(G73:G77)</f>
        <v>0</v>
      </c>
    </row>
    <row r="79" spans="1:7" x14ac:dyDescent="0.25">
      <c r="A79" s="8" t="s">
        <v>338</v>
      </c>
      <c r="B79" s="8"/>
      <c r="C79" s="8" t="s">
        <v>339</v>
      </c>
      <c r="D79" s="8"/>
      <c r="E79" s="8"/>
      <c r="F79" s="8"/>
      <c r="G79" s="8"/>
    </row>
    <row r="80" spans="1:7" ht="45" x14ac:dyDescent="0.25">
      <c r="A80" s="9" t="s">
        <v>132</v>
      </c>
      <c r="B80" s="9" t="s">
        <v>290</v>
      </c>
      <c r="C80" s="9" t="s">
        <v>340</v>
      </c>
      <c r="D80" s="9" t="s">
        <v>22</v>
      </c>
      <c r="E80" s="10">
        <v>441</v>
      </c>
      <c r="F80" s="10"/>
      <c r="G80" s="10">
        <f>ROUND(E80*F80,2)</f>
        <v>0</v>
      </c>
    </row>
    <row r="81" spans="1:7" ht="30" x14ac:dyDescent="0.25">
      <c r="A81" s="9" t="s">
        <v>134</v>
      </c>
      <c r="B81" s="9" t="s">
        <v>290</v>
      </c>
      <c r="C81" s="9" t="s">
        <v>319</v>
      </c>
      <c r="D81" s="9" t="s">
        <v>81</v>
      </c>
      <c r="E81" s="10">
        <v>24</v>
      </c>
      <c r="F81" s="10"/>
      <c r="G81" s="10">
        <f>ROUND(E81*F81,2)</f>
        <v>0</v>
      </c>
    </row>
    <row r="82" spans="1:7" ht="30" x14ac:dyDescent="0.25">
      <c r="A82" s="9" t="s">
        <v>136</v>
      </c>
      <c r="B82" s="9" t="s">
        <v>290</v>
      </c>
      <c r="C82" s="9" t="s">
        <v>320</v>
      </c>
      <c r="D82" s="9" t="s">
        <v>81</v>
      </c>
      <c r="E82" s="10">
        <v>24</v>
      </c>
      <c r="F82" s="10"/>
      <c r="G82" s="10">
        <f>ROUND(E82*F82,2)</f>
        <v>0</v>
      </c>
    </row>
    <row r="83" spans="1:7" ht="30" x14ac:dyDescent="0.25">
      <c r="A83" s="9" t="s">
        <v>137</v>
      </c>
      <c r="B83" s="9" t="s">
        <v>290</v>
      </c>
      <c r="C83" s="9" t="s">
        <v>294</v>
      </c>
      <c r="D83" s="9" t="s">
        <v>81</v>
      </c>
      <c r="E83" s="10">
        <v>120</v>
      </c>
      <c r="F83" s="10"/>
      <c r="G83" s="10">
        <f>ROUND(E83*F83,2)</f>
        <v>0</v>
      </c>
    </row>
    <row r="84" spans="1:7" x14ac:dyDescent="0.25">
      <c r="A84" s="9" t="s">
        <v>140</v>
      </c>
      <c r="B84" s="9" t="s">
        <v>284</v>
      </c>
      <c r="C84" s="9" t="s">
        <v>295</v>
      </c>
      <c r="D84" s="9" t="s">
        <v>296</v>
      </c>
      <c r="E84" s="10">
        <v>12</v>
      </c>
      <c r="F84" s="10"/>
      <c r="G84" s="10">
        <f>ROUND(E84*F84,2)</f>
        <v>0</v>
      </c>
    </row>
    <row r="85" spans="1:7" x14ac:dyDescent="0.25">
      <c r="A85" s="11"/>
      <c r="B85" s="11"/>
      <c r="C85" s="11" t="s">
        <v>341</v>
      </c>
      <c r="D85" s="11"/>
      <c r="E85" s="11"/>
      <c r="F85" s="11"/>
      <c r="G85" s="11">
        <f>SUM(G80:G84)</f>
        <v>0</v>
      </c>
    </row>
    <row r="86" spans="1:7" x14ac:dyDescent="0.25">
      <c r="A86" s="8" t="s">
        <v>342</v>
      </c>
      <c r="B86" s="8"/>
      <c r="C86" s="8" t="s">
        <v>343</v>
      </c>
      <c r="D86" s="8"/>
      <c r="E86" s="8"/>
      <c r="F86" s="8"/>
      <c r="G86" s="8"/>
    </row>
    <row r="87" spans="1:7" ht="45" x14ac:dyDescent="0.25">
      <c r="A87" s="9" t="s">
        <v>141</v>
      </c>
      <c r="B87" s="9" t="s">
        <v>290</v>
      </c>
      <c r="C87" s="9" t="s">
        <v>344</v>
      </c>
      <c r="D87" s="9" t="s">
        <v>22</v>
      </c>
      <c r="E87" s="10">
        <v>352</v>
      </c>
      <c r="F87" s="10"/>
      <c r="G87" s="10">
        <f>ROUND(E87*F87,2)</f>
        <v>0</v>
      </c>
    </row>
    <row r="88" spans="1:7" ht="30" x14ac:dyDescent="0.25">
      <c r="A88" s="9" t="s">
        <v>143</v>
      </c>
      <c r="B88" s="9" t="s">
        <v>290</v>
      </c>
      <c r="C88" s="9" t="s">
        <v>319</v>
      </c>
      <c r="D88" s="9" t="s">
        <v>81</v>
      </c>
      <c r="E88" s="10">
        <v>12</v>
      </c>
      <c r="F88" s="10"/>
      <c r="G88" s="10">
        <f>ROUND(E88*F88,2)</f>
        <v>0</v>
      </c>
    </row>
    <row r="89" spans="1:7" ht="30" x14ac:dyDescent="0.25">
      <c r="A89" s="9" t="s">
        <v>144</v>
      </c>
      <c r="B89" s="9" t="s">
        <v>290</v>
      </c>
      <c r="C89" s="9" t="s">
        <v>320</v>
      </c>
      <c r="D89" s="9" t="s">
        <v>81</v>
      </c>
      <c r="E89" s="10">
        <v>12</v>
      </c>
      <c r="F89" s="10"/>
      <c r="G89" s="10">
        <f>ROUND(E89*F89,2)</f>
        <v>0</v>
      </c>
    </row>
    <row r="90" spans="1:7" ht="30" x14ac:dyDescent="0.25">
      <c r="A90" s="9" t="s">
        <v>148</v>
      </c>
      <c r="B90" s="9" t="s">
        <v>290</v>
      </c>
      <c r="C90" s="9" t="s">
        <v>294</v>
      </c>
      <c r="D90" s="9" t="s">
        <v>81</v>
      </c>
      <c r="E90" s="10">
        <v>168</v>
      </c>
      <c r="F90" s="10"/>
      <c r="G90" s="10">
        <f>ROUND(E90*F90,2)</f>
        <v>0</v>
      </c>
    </row>
    <row r="91" spans="1:7" x14ac:dyDescent="0.25">
      <c r="A91" s="9" t="s">
        <v>149</v>
      </c>
      <c r="B91" s="9" t="s">
        <v>284</v>
      </c>
      <c r="C91" s="9" t="s">
        <v>295</v>
      </c>
      <c r="D91" s="9" t="s">
        <v>296</v>
      </c>
      <c r="E91" s="10">
        <v>6</v>
      </c>
      <c r="F91" s="10"/>
      <c r="G91" s="10">
        <f>ROUND(E91*F91,2)</f>
        <v>0</v>
      </c>
    </row>
    <row r="92" spans="1:7" x14ac:dyDescent="0.25">
      <c r="A92" s="11"/>
      <c r="B92" s="11"/>
      <c r="C92" s="11" t="s">
        <v>345</v>
      </c>
      <c r="D92" s="11"/>
      <c r="E92" s="11"/>
      <c r="F92" s="11"/>
      <c r="G92" s="11">
        <f>SUM(G87:G91)</f>
        <v>0</v>
      </c>
    </row>
    <row r="93" spans="1:7" x14ac:dyDescent="0.25">
      <c r="A93" s="8" t="s">
        <v>346</v>
      </c>
      <c r="B93" s="8"/>
      <c r="C93" s="8" t="s">
        <v>347</v>
      </c>
      <c r="D93" s="8"/>
      <c r="E93" s="8"/>
      <c r="F93" s="8"/>
      <c r="G93" s="8"/>
    </row>
    <row r="94" spans="1:7" ht="45" x14ac:dyDescent="0.25">
      <c r="A94" s="9" t="s">
        <v>150</v>
      </c>
      <c r="B94" s="9" t="s">
        <v>290</v>
      </c>
      <c r="C94" s="9" t="s">
        <v>348</v>
      </c>
      <c r="D94" s="9" t="s">
        <v>22</v>
      </c>
      <c r="E94" s="10">
        <v>350</v>
      </c>
      <c r="F94" s="10"/>
      <c r="G94" s="10">
        <f>ROUND(E94*F94,2)</f>
        <v>0</v>
      </c>
    </row>
    <row r="95" spans="1:7" ht="30" x14ac:dyDescent="0.25">
      <c r="A95" s="9" t="s">
        <v>152</v>
      </c>
      <c r="B95" s="9" t="s">
        <v>290</v>
      </c>
      <c r="C95" s="9" t="s">
        <v>319</v>
      </c>
      <c r="D95" s="9" t="s">
        <v>81</v>
      </c>
      <c r="E95" s="10">
        <v>10</v>
      </c>
      <c r="F95" s="10"/>
      <c r="G95" s="10">
        <f>ROUND(E95*F95,2)</f>
        <v>0</v>
      </c>
    </row>
    <row r="96" spans="1:7" ht="30" x14ac:dyDescent="0.25">
      <c r="A96" s="9" t="s">
        <v>153</v>
      </c>
      <c r="B96" s="9" t="s">
        <v>290</v>
      </c>
      <c r="C96" s="9" t="s">
        <v>320</v>
      </c>
      <c r="D96" s="9" t="s">
        <v>81</v>
      </c>
      <c r="E96" s="10">
        <v>10</v>
      </c>
      <c r="F96" s="10"/>
      <c r="G96" s="10">
        <f>ROUND(E96*F96,2)</f>
        <v>0</v>
      </c>
    </row>
    <row r="97" spans="1:7" ht="30" x14ac:dyDescent="0.25">
      <c r="A97" s="9" t="s">
        <v>155</v>
      </c>
      <c r="B97" s="9" t="s">
        <v>290</v>
      </c>
      <c r="C97" s="9" t="s">
        <v>294</v>
      </c>
      <c r="D97" s="9" t="s">
        <v>81</v>
      </c>
      <c r="E97" s="10">
        <v>70</v>
      </c>
      <c r="F97" s="10"/>
      <c r="G97" s="10">
        <f>ROUND(E97*F97,2)</f>
        <v>0</v>
      </c>
    </row>
    <row r="98" spans="1:7" x14ac:dyDescent="0.25">
      <c r="A98" s="9" t="s">
        <v>156</v>
      </c>
      <c r="B98" s="9" t="s">
        <v>284</v>
      </c>
      <c r="C98" s="9" t="s">
        <v>295</v>
      </c>
      <c r="D98" s="9" t="s">
        <v>296</v>
      </c>
      <c r="E98" s="10">
        <v>50</v>
      </c>
      <c r="F98" s="10"/>
      <c r="G98" s="10">
        <f>ROUND(E98*F98,2)</f>
        <v>0</v>
      </c>
    </row>
    <row r="99" spans="1:7" x14ac:dyDescent="0.25">
      <c r="A99" s="11"/>
      <c r="B99" s="11"/>
      <c r="C99" s="11" t="s">
        <v>349</v>
      </c>
      <c r="D99" s="11"/>
      <c r="E99" s="11"/>
      <c r="F99" s="11"/>
      <c r="G99" s="11">
        <f>SUM(G94:G98)</f>
        <v>0</v>
      </c>
    </row>
    <row r="100" spans="1:7" x14ac:dyDescent="0.25">
      <c r="A100" s="11"/>
      <c r="B100" s="11"/>
      <c r="C100" s="11" t="s">
        <v>350</v>
      </c>
      <c r="D100" s="11"/>
      <c r="E100" s="11"/>
      <c r="F100" s="11"/>
      <c r="G100" s="11">
        <f>G15+G22+G29+G36+G43+G50+G57+G64+G71+G78+G85+G92+G99</f>
        <v>0</v>
      </c>
    </row>
    <row r="101" spans="1:7" x14ac:dyDescent="0.25">
      <c r="A101" s="8" t="s">
        <v>9</v>
      </c>
      <c r="B101" s="8"/>
      <c r="C101" s="8" t="s">
        <v>351</v>
      </c>
      <c r="D101" s="8"/>
      <c r="E101" s="8"/>
      <c r="F101" s="8"/>
      <c r="G101" s="8"/>
    </row>
    <row r="102" spans="1:7" x14ac:dyDescent="0.25">
      <c r="A102" s="9" t="s">
        <v>158</v>
      </c>
      <c r="B102" s="9" t="s">
        <v>284</v>
      </c>
      <c r="C102" s="9" t="s">
        <v>352</v>
      </c>
      <c r="D102" s="9" t="s">
        <v>81</v>
      </c>
      <c r="E102" s="10">
        <v>5</v>
      </c>
      <c r="F102" s="10"/>
      <c r="G102" s="10">
        <f t="shared" ref="G102:G112" si="0">ROUND(E102*F102,2)</f>
        <v>0</v>
      </c>
    </row>
    <row r="103" spans="1:7" x14ac:dyDescent="0.25">
      <c r="A103" s="9" t="s">
        <v>159</v>
      </c>
      <c r="B103" s="9" t="s">
        <v>284</v>
      </c>
      <c r="C103" s="9" t="s">
        <v>353</v>
      </c>
      <c r="D103" s="9" t="s">
        <v>354</v>
      </c>
      <c r="E103" s="10">
        <v>5</v>
      </c>
      <c r="F103" s="10"/>
      <c r="G103" s="10">
        <f t="shared" si="0"/>
        <v>0</v>
      </c>
    </row>
    <row r="104" spans="1:7" x14ac:dyDescent="0.25">
      <c r="A104" s="9" t="s">
        <v>161</v>
      </c>
      <c r="B104" s="9" t="s">
        <v>284</v>
      </c>
      <c r="C104" s="9" t="s">
        <v>355</v>
      </c>
      <c r="D104" s="9" t="s">
        <v>81</v>
      </c>
      <c r="E104" s="10">
        <v>6</v>
      </c>
      <c r="F104" s="10"/>
      <c r="G104" s="10">
        <f t="shared" si="0"/>
        <v>0</v>
      </c>
    </row>
    <row r="105" spans="1:7" x14ac:dyDescent="0.25">
      <c r="A105" s="9" t="s">
        <v>165</v>
      </c>
      <c r="B105" s="9" t="s">
        <v>284</v>
      </c>
      <c r="C105" s="9" t="s">
        <v>356</v>
      </c>
      <c r="D105" s="9" t="s">
        <v>63</v>
      </c>
      <c r="E105" s="10">
        <v>3</v>
      </c>
      <c r="F105" s="10"/>
      <c r="G105" s="10">
        <f t="shared" si="0"/>
        <v>0</v>
      </c>
    </row>
    <row r="106" spans="1:7" x14ac:dyDescent="0.25">
      <c r="A106" s="9" t="s">
        <v>166</v>
      </c>
      <c r="B106" s="9" t="s">
        <v>284</v>
      </c>
      <c r="C106" s="9" t="s">
        <v>357</v>
      </c>
      <c r="D106" s="9" t="s">
        <v>63</v>
      </c>
      <c r="E106" s="10">
        <v>9</v>
      </c>
      <c r="F106" s="10"/>
      <c r="G106" s="10">
        <f t="shared" si="0"/>
        <v>0</v>
      </c>
    </row>
    <row r="107" spans="1:7" ht="30" x14ac:dyDescent="0.25">
      <c r="A107" s="9" t="s">
        <v>167</v>
      </c>
      <c r="B107" s="9" t="s">
        <v>284</v>
      </c>
      <c r="C107" s="9" t="s">
        <v>358</v>
      </c>
      <c r="D107" s="9" t="s">
        <v>63</v>
      </c>
      <c r="E107" s="10">
        <v>1</v>
      </c>
      <c r="F107" s="10"/>
      <c r="G107" s="10">
        <f t="shared" si="0"/>
        <v>0</v>
      </c>
    </row>
    <row r="108" spans="1:7" x14ac:dyDescent="0.25">
      <c r="A108" s="9" t="s">
        <v>168</v>
      </c>
      <c r="B108" s="9" t="s">
        <v>284</v>
      </c>
      <c r="C108" s="9" t="s">
        <v>359</v>
      </c>
      <c r="D108" s="9" t="s">
        <v>261</v>
      </c>
      <c r="E108" s="10">
        <v>7</v>
      </c>
      <c r="F108" s="10"/>
      <c r="G108" s="10">
        <f t="shared" si="0"/>
        <v>0</v>
      </c>
    </row>
    <row r="109" spans="1:7" x14ac:dyDescent="0.25">
      <c r="A109" s="9" t="s">
        <v>172</v>
      </c>
      <c r="B109" s="9" t="s">
        <v>284</v>
      </c>
      <c r="C109" s="9" t="s">
        <v>360</v>
      </c>
      <c r="D109" s="9" t="s">
        <v>81</v>
      </c>
      <c r="E109" s="10">
        <v>2</v>
      </c>
      <c r="F109" s="10"/>
      <c r="G109" s="10">
        <f t="shared" si="0"/>
        <v>0</v>
      </c>
    </row>
    <row r="110" spans="1:7" x14ac:dyDescent="0.25">
      <c r="A110" s="9" t="s">
        <v>173</v>
      </c>
      <c r="B110" s="9" t="s">
        <v>284</v>
      </c>
      <c r="C110" s="9" t="s">
        <v>361</v>
      </c>
      <c r="D110" s="9" t="s">
        <v>261</v>
      </c>
      <c r="E110" s="10">
        <v>4</v>
      </c>
      <c r="F110" s="10"/>
      <c r="G110" s="10">
        <f t="shared" si="0"/>
        <v>0</v>
      </c>
    </row>
    <row r="111" spans="1:7" x14ac:dyDescent="0.25">
      <c r="A111" s="9" t="s">
        <v>174</v>
      </c>
      <c r="B111" s="9" t="s">
        <v>284</v>
      </c>
      <c r="C111" s="9" t="s">
        <v>362</v>
      </c>
      <c r="D111" s="9" t="s">
        <v>17</v>
      </c>
      <c r="E111" s="10">
        <v>1</v>
      </c>
      <c r="F111" s="10"/>
      <c r="G111" s="10">
        <f t="shared" si="0"/>
        <v>0</v>
      </c>
    </row>
    <row r="112" spans="1:7" x14ac:dyDescent="0.25">
      <c r="A112" s="9" t="s">
        <v>176</v>
      </c>
      <c r="B112" s="9" t="s">
        <v>284</v>
      </c>
      <c r="C112" s="9" t="s">
        <v>363</v>
      </c>
      <c r="D112" s="9" t="s">
        <v>261</v>
      </c>
      <c r="E112" s="10">
        <v>20</v>
      </c>
      <c r="F112" s="10"/>
      <c r="G112" s="10">
        <f t="shared" si="0"/>
        <v>0</v>
      </c>
    </row>
    <row r="113" spans="1:7" x14ac:dyDescent="0.25">
      <c r="A113" s="11"/>
      <c r="B113" s="11"/>
      <c r="C113" s="11" t="s">
        <v>364</v>
      </c>
      <c r="D113" s="11"/>
      <c r="E113" s="11"/>
      <c r="F113" s="11"/>
      <c r="G113" s="11">
        <f>SUM(G102:G112)</f>
        <v>0</v>
      </c>
    </row>
    <row r="114" spans="1:7" x14ac:dyDescent="0.25">
      <c r="A114" s="8" t="s">
        <v>10</v>
      </c>
      <c r="B114" s="8"/>
      <c r="C114" s="8" t="s">
        <v>365</v>
      </c>
      <c r="D114" s="8"/>
      <c r="E114" s="8"/>
      <c r="F114" s="8"/>
      <c r="G114" s="8"/>
    </row>
    <row r="115" spans="1:7" x14ac:dyDescent="0.25">
      <c r="A115" s="9" t="s">
        <v>180</v>
      </c>
      <c r="B115" s="9" t="s">
        <v>284</v>
      </c>
      <c r="C115" s="9" t="s">
        <v>366</v>
      </c>
      <c r="D115" s="9" t="s">
        <v>81</v>
      </c>
      <c r="E115" s="10">
        <v>7</v>
      </c>
      <c r="F115" s="10"/>
      <c r="G115" s="10">
        <f t="shared" ref="G115:G131" si="1">ROUND(E115*F115,2)</f>
        <v>0</v>
      </c>
    </row>
    <row r="116" spans="1:7" x14ac:dyDescent="0.25">
      <c r="A116" s="9" t="s">
        <v>181</v>
      </c>
      <c r="B116" s="9" t="s">
        <v>284</v>
      </c>
      <c r="C116" s="9" t="s">
        <v>367</v>
      </c>
      <c r="D116" s="9" t="s">
        <v>81</v>
      </c>
      <c r="E116" s="10">
        <v>1</v>
      </c>
      <c r="F116" s="10"/>
      <c r="G116" s="10">
        <f t="shared" si="1"/>
        <v>0</v>
      </c>
    </row>
    <row r="117" spans="1:7" x14ac:dyDescent="0.25">
      <c r="A117" s="9" t="s">
        <v>183</v>
      </c>
      <c r="B117" s="9" t="s">
        <v>284</v>
      </c>
      <c r="C117" s="9" t="s">
        <v>368</v>
      </c>
      <c r="D117" s="9" t="s">
        <v>354</v>
      </c>
      <c r="E117" s="10">
        <v>6</v>
      </c>
      <c r="F117" s="10"/>
      <c r="G117" s="10">
        <f t="shared" si="1"/>
        <v>0</v>
      </c>
    </row>
    <row r="118" spans="1:7" x14ac:dyDescent="0.25">
      <c r="A118" s="9" t="s">
        <v>185</v>
      </c>
      <c r="B118" s="9" t="s">
        <v>284</v>
      </c>
      <c r="C118" s="9" t="s">
        <v>369</v>
      </c>
      <c r="D118" s="9" t="s">
        <v>354</v>
      </c>
      <c r="E118" s="10">
        <v>6</v>
      </c>
      <c r="F118" s="10"/>
      <c r="G118" s="10">
        <f t="shared" si="1"/>
        <v>0</v>
      </c>
    </row>
    <row r="119" spans="1:7" ht="30" x14ac:dyDescent="0.25">
      <c r="A119" s="9" t="s">
        <v>186</v>
      </c>
      <c r="B119" s="9" t="s">
        <v>284</v>
      </c>
      <c r="C119" s="9" t="s">
        <v>370</v>
      </c>
      <c r="D119" s="9" t="s">
        <v>354</v>
      </c>
      <c r="E119" s="10">
        <v>11</v>
      </c>
      <c r="F119" s="10"/>
      <c r="G119" s="10">
        <f t="shared" si="1"/>
        <v>0</v>
      </c>
    </row>
    <row r="120" spans="1:7" x14ac:dyDescent="0.25">
      <c r="A120" s="9" t="s">
        <v>190</v>
      </c>
      <c r="B120" s="9" t="s">
        <v>284</v>
      </c>
      <c r="C120" s="9" t="s">
        <v>371</v>
      </c>
      <c r="D120" s="9" t="s">
        <v>81</v>
      </c>
      <c r="E120" s="10">
        <v>6</v>
      </c>
      <c r="F120" s="10"/>
      <c r="G120" s="10">
        <f t="shared" si="1"/>
        <v>0</v>
      </c>
    </row>
    <row r="121" spans="1:7" x14ac:dyDescent="0.25">
      <c r="A121" s="9" t="s">
        <v>191</v>
      </c>
      <c r="B121" s="9" t="s">
        <v>284</v>
      </c>
      <c r="C121" s="9" t="s">
        <v>372</v>
      </c>
      <c r="D121" s="9" t="s">
        <v>81</v>
      </c>
      <c r="E121" s="10">
        <v>2</v>
      </c>
      <c r="F121" s="10"/>
      <c r="G121" s="10">
        <f t="shared" si="1"/>
        <v>0</v>
      </c>
    </row>
    <row r="122" spans="1:7" x14ac:dyDescent="0.25">
      <c r="A122" s="9" t="s">
        <v>193</v>
      </c>
      <c r="B122" s="9" t="s">
        <v>284</v>
      </c>
      <c r="C122" s="9" t="s">
        <v>373</v>
      </c>
      <c r="D122" s="9" t="s">
        <v>81</v>
      </c>
      <c r="E122" s="10">
        <v>2</v>
      </c>
      <c r="F122" s="10"/>
      <c r="G122" s="10">
        <f t="shared" si="1"/>
        <v>0</v>
      </c>
    </row>
    <row r="123" spans="1:7" ht="45" x14ac:dyDescent="0.25">
      <c r="A123" s="9" t="s">
        <v>194</v>
      </c>
      <c r="B123" s="9" t="s">
        <v>290</v>
      </c>
      <c r="C123" s="9" t="s">
        <v>374</v>
      </c>
      <c r="D123" s="9" t="s">
        <v>81</v>
      </c>
      <c r="E123" s="10">
        <v>7</v>
      </c>
      <c r="F123" s="10"/>
      <c r="G123" s="10">
        <f t="shared" si="1"/>
        <v>0</v>
      </c>
    </row>
    <row r="124" spans="1:7" ht="45" x14ac:dyDescent="0.25">
      <c r="A124" s="9" t="s">
        <v>196</v>
      </c>
      <c r="B124" s="9" t="s">
        <v>290</v>
      </c>
      <c r="C124" s="9" t="s">
        <v>375</v>
      </c>
      <c r="D124" s="9" t="s">
        <v>81</v>
      </c>
      <c r="E124" s="10">
        <v>1</v>
      </c>
      <c r="F124" s="10"/>
      <c r="G124" s="10">
        <f t="shared" si="1"/>
        <v>0</v>
      </c>
    </row>
    <row r="125" spans="1:7" x14ac:dyDescent="0.25">
      <c r="A125" s="9" t="s">
        <v>198</v>
      </c>
      <c r="B125" s="9" t="s">
        <v>284</v>
      </c>
      <c r="C125" s="9" t="s">
        <v>376</v>
      </c>
      <c r="D125" s="9" t="s">
        <v>354</v>
      </c>
      <c r="E125" s="10">
        <v>1</v>
      </c>
      <c r="F125" s="10"/>
      <c r="G125" s="10">
        <f t="shared" si="1"/>
        <v>0</v>
      </c>
    </row>
    <row r="126" spans="1:7" x14ac:dyDescent="0.25">
      <c r="A126" s="9" t="s">
        <v>200</v>
      </c>
      <c r="B126" s="9" t="s">
        <v>284</v>
      </c>
      <c r="C126" s="9" t="s">
        <v>377</v>
      </c>
      <c r="D126" s="9" t="s">
        <v>354</v>
      </c>
      <c r="E126" s="10">
        <v>3</v>
      </c>
      <c r="F126" s="10"/>
      <c r="G126" s="10">
        <f t="shared" si="1"/>
        <v>0</v>
      </c>
    </row>
    <row r="127" spans="1:7" x14ac:dyDescent="0.25">
      <c r="A127" s="9" t="s">
        <v>204</v>
      </c>
      <c r="B127" s="9" t="s">
        <v>284</v>
      </c>
      <c r="C127" s="9" t="s">
        <v>378</v>
      </c>
      <c r="D127" s="9" t="s">
        <v>354</v>
      </c>
      <c r="E127" s="10">
        <v>1</v>
      </c>
      <c r="F127" s="10"/>
      <c r="G127" s="10">
        <f t="shared" si="1"/>
        <v>0</v>
      </c>
    </row>
    <row r="128" spans="1:7" x14ac:dyDescent="0.25">
      <c r="A128" s="9" t="s">
        <v>205</v>
      </c>
      <c r="B128" s="9" t="s">
        <v>284</v>
      </c>
      <c r="C128" s="9" t="s">
        <v>379</v>
      </c>
      <c r="D128" s="9" t="s">
        <v>354</v>
      </c>
      <c r="E128" s="10">
        <v>2</v>
      </c>
      <c r="F128" s="10"/>
      <c r="G128" s="10">
        <f t="shared" si="1"/>
        <v>0</v>
      </c>
    </row>
    <row r="129" spans="1:7" x14ac:dyDescent="0.25">
      <c r="A129" s="9" t="s">
        <v>207</v>
      </c>
      <c r="B129" s="9" t="s">
        <v>290</v>
      </c>
      <c r="C129" s="9" t="s">
        <v>380</v>
      </c>
      <c r="D129" s="9" t="s">
        <v>81</v>
      </c>
      <c r="E129" s="10">
        <v>6</v>
      </c>
      <c r="F129" s="10"/>
      <c r="G129" s="10">
        <f t="shared" si="1"/>
        <v>0</v>
      </c>
    </row>
    <row r="130" spans="1:7" x14ac:dyDescent="0.25">
      <c r="A130" s="9" t="s">
        <v>209</v>
      </c>
      <c r="B130" s="9" t="s">
        <v>290</v>
      </c>
      <c r="C130" s="9" t="s">
        <v>381</v>
      </c>
      <c r="D130" s="9" t="s">
        <v>81</v>
      </c>
      <c r="E130" s="10">
        <v>6</v>
      </c>
      <c r="F130" s="10"/>
      <c r="G130" s="10">
        <f t="shared" si="1"/>
        <v>0</v>
      </c>
    </row>
    <row r="131" spans="1:7" x14ac:dyDescent="0.25">
      <c r="A131" s="9" t="s">
        <v>211</v>
      </c>
      <c r="B131" s="9" t="s">
        <v>290</v>
      </c>
      <c r="C131" s="9" t="s">
        <v>382</v>
      </c>
      <c r="D131" s="9" t="s">
        <v>81</v>
      </c>
      <c r="E131" s="10">
        <v>6</v>
      </c>
      <c r="F131" s="10"/>
      <c r="G131" s="10">
        <f t="shared" si="1"/>
        <v>0</v>
      </c>
    </row>
    <row r="132" spans="1:7" x14ac:dyDescent="0.25">
      <c r="A132" s="11"/>
      <c r="B132" s="11"/>
      <c r="C132" s="11" t="s">
        <v>383</v>
      </c>
      <c r="D132" s="11"/>
      <c r="E132" s="11"/>
      <c r="F132" s="11"/>
      <c r="G132" s="11">
        <f>SUM(G115:G131)</f>
        <v>0</v>
      </c>
    </row>
    <row r="133" spans="1:7" x14ac:dyDescent="0.25">
      <c r="A133" s="8" t="s">
        <v>11</v>
      </c>
      <c r="B133" s="8"/>
      <c r="C133" s="8" t="s">
        <v>384</v>
      </c>
      <c r="D133" s="8"/>
      <c r="E133" s="8"/>
      <c r="F133" s="8"/>
      <c r="G133" s="8"/>
    </row>
    <row r="134" spans="1:7" x14ac:dyDescent="0.25">
      <c r="A134" s="9" t="s">
        <v>212</v>
      </c>
      <c r="B134" s="9" t="s">
        <v>284</v>
      </c>
      <c r="C134" s="9" t="s">
        <v>385</v>
      </c>
      <c r="D134" s="9" t="s">
        <v>261</v>
      </c>
      <c r="E134" s="10">
        <v>1</v>
      </c>
      <c r="F134" s="10"/>
      <c r="G134" s="10">
        <f>ROUND(E134*F134,2)</f>
        <v>0</v>
      </c>
    </row>
    <row r="135" spans="1:7" x14ac:dyDescent="0.25">
      <c r="A135" s="11"/>
      <c r="B135" s="11"/>
      <c r="C135" s="11" t="s">
        <v>386</v>
      </c>
      <c r="D135" s="11"/>
      <c r="E135" s="11"/>
      <c r="F135" s="11"/>
      <c r="G135" s="11">
        <f>G134</f>
        <v>0</v>
      </c>
    </row>
    <row r="136" spans="1:7" x14ac:dyDescent="0.25">
      <c r="A136" s="8" t="s">
        <v>12</v>
      </c>
      <c r="B136" s="8"/>
      <c r="C136" s="8" t="s">
        <v>387</v>
      </c>
      <c r="D136" s="8"/>
      <c r="E136" s="8"/>
      <c r="F136" s="8"/>
      <c r="G136" s="8"/>
    </row>
    <row r="137" spans="1:7" ht="120" x14ac:dyDescent="0.25">
      <c r="A137" s="9" t="s">
        <v>215</v>
      </c>
      <c r="B137" s="9" t="s">
        <v>284</v>
      </c>
      <c r="C137" s="9" t="s">
        <v>388</v>
      </c>
      <c r="D137" s="9" t="s">
        <v>17</v>
      </c>
      <c r="E137" s="10">
        <v>1</v>
      </c>
      <c r="F137" s="10"/>
      <c r="G137" s="10">
        <f>ROUND(E137*F137,2)</f>
        <v>0</v>
      </c>
    </row>
    <row r="138" spans="1:7" x14ac:dyDescent="0.25">
      <c r="A138" s="11"/>
      <c r="B138" s="11"/>
      <c r="C138" s="11" t="s">
        <v>389</v>
      </c>
      <c r="D138" s="11"/>
      <c r="E138" s="11"/>
      <c r="F138" s="11"/>
      <c r="G138" s="11">
        <f>G137</f>
        <v>0</v>
      </c>
    </row>
    <row r="139" spans="1:7" x14ac:dyDescent="0.25">
      <c r="A139" s="8" t="s">
        <v>13</v>
      </c>
      <c r="B139" s="8"/>
      <c r="C139" s="8" t="s">
        <v>390</v>
      </c>
      <c r="D139" s="8"/>
      <c r="E139" s="8"/>
      <c r="F139" s="8"/>
      <c r="G139" s="8"/>
    </row>
    <row r="140" spans="1:7" ht="45" x14ac:dyDescent="0.25">
      <c r="A140" s="9" t="s">
        <v>216</v>
      </c>
      <c r="B140" s="9" t="s">
        <v>284</v>
      </c>
      <c r="C140" s="9" t="s">
        <v>391</v>
      </c>
      <c r="D140" s="9" t="s">
        <v>17</v>
      </c>
      <c r="E140" s="10">
        <v>1</v>
      </c>
      <c r="F140" s="10"/>
      <c r="G140" s="10">
        <f>ROUND(E140*F140,2)</f>
        <v>0</v>
      </c>
    </row>
    <row r="141" spans="1:7" x14ac:dyDescent="0.25">
      <c r="A141" s="11"/>
      <c r="B141" s="11"/>
      <c r="C141" s="11" t="s">
        <v>392</v>
      </c>
      <c r="D141" s="11"/>
      <c r="E141" s="11"/>
      <c r="F141" s="11"/>
      <c r="G141" s="11">
        <f>G140</f>
        <v>0</v>
      </c>
    </row>
    <row r="142" spans="1:7" x14ac:dyDescent="0.25">
      <c r="A142" s="8" t="s">
        <v>14</v>
      </c>
      <c r="B142" s="8"/>
      <c r="C142" s="8" t="s">
        <v>393</v>
      </c>
      <c r="D142" s="8"/>
      <c r="E142" s="8"/>
      <c r="F142" s="8"/>
      <c r="G142" s="8"/>
    </row>
    <row r="143" spans="1:7" x14ac:dyDescent="0.25">
      <c r="A143" s="9" t="s">
        <v>218</v>
      </c>
      <c r="B143" s="9" t="s">
        <v>284</v>
      </c>
      <c r="C143" s="9" t="s">
        <v>394</v>
      </c>
      <c r="D143" s="9" t="s">
        <v>17</v>
      </c>
      <c r="E143" s="10">
        <v>1</v>
      </c>
      <c r="F143" s="10"/>
      <c r="G143" s="10">
        <f>ROUND(E143*F143,2)</f>
        <v>0</v>
      </c>
    </row>
    <row r="144" spans="1:7" x14ac:dyDescent="0.25">
      <c r="A144" s="11"/>
      <c r="B144" s="11"/>
      <c r="C144" s="11" t="s">
        <v>395</v>
      </c>
      <c r="D144" s="11"/>
      <c r="E144" s="11"/>
      <c r="F144" s="11"/>
      <c r="G144" s="11">
        <f>G143</f>
        <v>0</v>
      </c>
    </row>
    <row r="145" spans="1:7" x14ac:dyDescent="0.25">
      <c r="A145" s="8" t="s">
        <v>29</v>
      </c>
      <c r="B145" s="8"/>
      <c r="C145" s="8" t="s">
        <v>396</v>
      </c>
      <c r="D145" s="8"/>
      <c r="E145" s="8"/>
      <c r="F145" s="8"/>
      <c r="G145" s="8"/>
    </row>
    <row r="146" spans="1:7" ht="45" x14ac:dyDescent="0.25">
      <c r="A146" s="9" t="s">
        <v>219</v>
      </c>
      <c r="B146" s="9" t="s">
        <v>284</v>
      </c>
      <c r="C146" s="9" t="s">
        <v>397</v>
      </c>
      <c r="D146" s="9" t="s">
        <v>17</v>
      </c>
      <c r="E146" s="10">
        <v>1</v>
      </c>
      <c r="F146" s="10"/>
      <c r="G146" s="10">
        <f>ROUND(E146*F146,2)</f>
        <v>0</v>
      </c>
    </row>
    <row r="147" spans="1:7" x14ac:dyDescent="0.25">
      <c r="A147" s="11"/>
      <c r="B147" s="11"/>
      <c r="C147" s="11" t="s">
        <v>398</v>
      </c>
      <c r="D147" s="11"/>
      <c r="E147" s="11"/>
      <c r="F147" s="11"/>
      <c r="G147" s="11">
        <f>G146</f>
        <v>0</v>
      </c>
    </row>
    <row r="148" spans="1:7" x14ac:dyDescent="0.25">
      <c r="A148" s="8" t="s">
        <v>31</v>
      </c>
      <c r="B148" s="8"/>
      <c r="C148" s="8" t="s">
        <v>399</v>
      </c>
      <c r="D148" s="8"/>
      <c r="E148" s="8"/>
      <c r="F148" s="8"/>
      <c r="G148" s="8"/>
    </row>
    <row r="149" spans="1:7" ht="45" x14ac:dyDescent="0.25">
      <c r="A149" s="9" t="s">
        <v>224</v>
      </c>
      <c r="B149" s="9" t="s">
        <v>290</v>
      </c>
      <c r="C149" s="9" t="s">
        <v>400</v>
      </c>
      <c r="D149" s="9" t="s">
        <v>17</v>
      </c>
      <c r="E149" s="10">
        <v>1</v>
      </c>
      <c r="F149" s="10"/>
      <c r="G149" s="10">
        <f>ROUND(E149*F149,2)</f>
        <v>0</v>
      </c>
    </row>
    <row r="150" spans="1:7" x14ac:dyDescent="0.25">
      <c r="A150" s="11"/>
      <c r="B150" s="11"/>
      <c r="C150" s="11" t="s">
        <v>401</v>
      </c>
      <c r="D150" s="11"/>
      <c r="E150" s="11"/>
      <c r="F150" s="11"/>
      <c r="G150" s="11">
        <f>G149</f>
        <v>0</v>
      </c>
    </row>
    <row r="151" spans="1:7" x14ac:dyDescent="0.25">
      <c r="A151" s="11"/>
      <c r="B151" s="11"/>
      <c r="C151" s="11" t="s">
        <v>282</v>
      </c>
      <c r="D151" s="11"/>
      <c r="E151" s="11"/>
      <c r="F151" s="11"/>
      <c r="G151" s="11">
        <f>G7+G100+G113+G132+G135+G138+G141+G144+G147+G150</f>
        <v>0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6"/>
  <sheetViews>
    <sheetView workbookViewId="0">
      <selection sqref="A1:G1048576"/>
    </sheetView>
  </sheetViews>
  <sheetFormatPr defaultRowHeight="15" x14ac:dyDescent="0.25"/>
  <cols>
    <col min="1" max="1" width="4" style="12" bestFit="1" customWidth="1"/>
    <col min="2" max="2" width="11.85546875" style="12" bestFit="1" customWidth="1"/>
    <col min="3" max="3" width="56.85546875" style="12" bestFit="1" customWidth="1"/>
    <col min="4" max="4" width="11.7109375" style="12" bestFit="1" customWidth="1"/>
    <col min="5" max="5" width="10.140625" style="12" bestFit="1" customWidth="1"/>
    <col min="6" max="6" width="12.7109375" style="12" bestFit="1" customWidth="1"/>
    <col min="7" max="7" width="12.42578125" style="12" bestFit="1" customWidth="1"/>
  </cols>
  <sheetData>
    <row r="1" spans="1:7" x14ac:dyDescent="0.25">
      <c r="C1" s="7" t="s">
        <v>611</v>
      </c>
    </row>
    <row r="2" spans="1:7" x14ac:dyDescent="0.25">
      <c r="C2" s="7" t="s">
        <v>609</v>
      </c>
    </row>
    <row r="3" spans="1:7" ht="30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597</v>
      </c>
      <c r="D5" s="8"/>
      <c r="E5" s="8"/>
      <c r="F5" s="8"/>
      <c r="G5" s="8"/>
    </row>
    <row r="6" spans="1:7" ht="45" x14ac:dyDescent="0.25">
      <c r="A6" s="9" t="s">
        <v>7</v>
      </c>
      <c r="B6" s="9" t="s">
        <v>581</v>
      </c>
      <c r="C6" s="9" t="s">
        <v>614</v>
      </c>
      <c r="D6" s="9" t="s">
        <v>596</v>
      </c>
      <c r="E6" s="10">
        <v>11</v>
      </c>
      <c r="F6" s="10"/>
      <c r="G6" s="10">
        <f>ROUND(E6*F6,2)</f>
        <v>0</v>
      </c>
    </row>
    <row r="7" spans="1:7" ht="30" x14ac:dyDescent="0.25">
      <c r="A7" s="9" t="s">
        <v>8</v>
      </c>
      <c r="B7" s="9" t="s">
        <v>581</v>
      </c>
      <c r="C7" s="9" t="s">
        <v>612</v>
      </c>
      <c r="D7" s="9" t="s">
        <v>22</v>
      </c>
      <c r="E7" s="10">
        <v>126</v>
      </c>
      <c r="F7" s="10"/>
      <c r="G7" s="10">
        <f>ROUND(E7*F7,2)</f>
        <v>0</v>
      </c>
    </row>
    <row r="8" spans="1:7" ht="30" x14ac:dyDescent="0.25">
      <c r="A8" s="9" t="s">
        <v>9</v>
      </c>
      <c r="B8" s="9" t="s">
        <v>581</v>
      </c>
      <c r="C8" s="9" t="s">
        <v>613</v>
      </c>
      <c r="D8" s="9" t="s">
        <v>22</v>
      </c>
      <c r="E8" s="10">
        <v>126</v>
      </c>
      <c r="F8" s="10"/>
      <c r="G8" s="10">
        <f>ROUND(E8*F8,2)</f>
        <v>0</v>
      </c>
    </row>
    <row r="9" spans="1:7" ht="45" x14ac:dyDescent="0.25">
      <c r="A9" s="9" t="s">
        <v>10</v>
      </c>
      <c r="B9" s="9" t="s">
        <v>581</v>
      </c>
      <c r="C9" s="9" t="s">
        <v>616</v>
      </c>
      <c r="D9" s="9" t="s">
        <v>22</v>
      </c>
      <c r="E9" s="10">
        <v>126</v>
      </c>
      <c r="F9" s="10"/>
      <c r="G9" s="10">
        <f>ROUND(E9*F9,2)</f>
        <v>0</v>
      </c>
    </row>
    <row r="10" spans="1:7" ht="30" x14ac:dyDescent="0.25">
      <c r="A10" s="9" t="s">
        <v>11</v>
      </c>
      <c r="B10" s="9" t="s">
        <v>581</v>
      </c>
      <c r="C10" s="9" t="s">
        <v>615</v>
      </c>
      <c r="D10" s="9" t="s">
        <v>22</v>
      </c>
      <c r="E10" s="10">
        <v>202</v>
      </c>
      <c r="F10" s="10"/>
      <c r="G10" s="10">
        <f>ROUND(E10*F10,2)</f>
        <v>0</v>
      </c>
    </row>
    <row r="11" spans="1:7" x14ac:dyDescent="0.25">
      <c r="A11" s="11"/>
      <c r="B11" s="11"/>
      <c r="C11" s="11" t="s">
        <v>595</v>
      </c>
      <c r="D11" s="11"/>
      <c r="E11" s="11"/>
      <c r="F11" s="11"/>
      <c r="G11" s="11">
        <f>SUM(G6:G10)</f>
        <v>0</v>
      </c>
    </row>
    <row r="12" spans="1:7" x14ac:dyDescent="0.25">
      <c r="A12" s="8" t="s">
        <v>8</v>
      </c>
      <c r="B12" s="8"/>
      <c r="C12" s="8" t="s">
        <v>594</v>
      </c>
      <c r="D12" s="8"/>
      <c r="E12" s="8"/>
      <c r="F12" s="8"/>
      <c r="G12" s="8"/>
    </row>
    <row r="13" spans="1:7" ht="30" x14ac:dyDescent="0.25">
      <c r="A13" s="9" t="s">
        <v>12</v>
      </c>
      <c r="B13" s="9" t="s">
        <v>581</v>
      </c>
      <c r="C13" s="9" t="s">
        <v>617</v>
      </c>
      <c r="D13" s="9" t="s">
        <v>22</v>
      </c>
      <c r="E13" s="10">
        <v>1654</v>
      </c>
      <c r="F13" s="10"/>
      <c r="G13" s="10">
        <f t="shared" ref="G13:G34" si="0">ROUND(E13*F13,2)</f>
        <v>0</v>
      </c>
    </row>
    <row r="14" spans="1:7" ht="30" x14ac:dyDescent="0.25">
      <c r="A14" s="9" t="s">
        <v>13</v>
      </c>
      <c r="B14" s="9" t="s">
        <v>581</v>
      </c>
      <c r="C14" s="9" t="s">
        <v>593</v>
      </c>
      <c r="D14" s="9" t="s">
        <v>22</v>
      </c>
      <c r="E14" s="10">
        <v>1654</v>
      </c>
      <c r="F14" s="10"/>
      <c r="G14" s="10">
        <f t="shared" si="0"/>
        <v>0</v>
      </c>
    </row>
    <row r="15" spans="1:7" ht="30" x14ac:dyDescent="0.25">
      <c r="A15" s="9" t="s">
        <v>14</v>
      </c>
      <c r="B15" s="9" t="s">
        <v>581</v>
      </c>
      <c r="C15" s="9" t="s">
        <v>592</v>
      </c>
      <c r="D15" s="9" t="s">
        <v>22</v>
      </c>
      <c r="E15" s="10">
        <v>1654</v>
      </c>
      <c r="F15" s="10"/>
      <c r="G15" s="10">
        <f t="shared" si="0"/>
        <v>0</v>
      </c>
    </row>
    <row r="16" spans="1:7" ht="30" x14ac:dyDescent="0.25">
      <c r="A16" s="9" t="s">
        <v>29</v>
      </c>
      <c r="B16" s="9" t="s">
        <v>581</v>
      </c>
      <c r="C16" s="9" t="s">
        <v>618</v>
      </c>
      <c r="D16" s="9" t="s">
        <v>22</v>
      </c>
      <c r="E16" s="10">
        <v>1654</v>
      </c>
      <c r="F16" s="10"/>
      <c r="G16" s="10">
        <f t="shared" si="0"/>
        <v>0</v>
      </c>
    </row>
    <row r="17" spans="1:7" ht="60" x14ac:dyDescent="0.25">
      <c r="A17" s="9" t="s">
        <v>31</v>
      </c>
      <c r="B17" s="9" t="s">
        <v>581</v>
      </c>
      <c r="C17" s="9" t="s">
        <v>619</v>
      </c>
      <c r="D17" s="9" t="s">
        <v>22</v>
      </c>
      <c r="E17" s="10">
        <v>1665.6</v>
      </c>
      <c r="F17" s="10"/>
      <c r="G17" s="10">
        <f t="shared" si="0"/>
        <v>0</v>
      </c>
    </row>
    <row r="18" spans="1:7" x14ac:dyDescent="0.25">
      <c r="A18" s="9" t="s">
        <v>33</v>
      </c>
      <c r="B18" s="9" t="s">
        <v>581</v>
      </c>
      <c r="C18" s="9" t="s">
        <v>620</v>
      </c>
      <c r="D18" s="9" t="s">
        <v>22</v>
      </c>
      <c r="E18" s="10">
        <v>1587</v>
      </c>
      <c r="F18" s="10"/>
      <c r="G18" s="10">
        <f t="shared" si="0"/>
        <v>0</v>
      </c>
    </row>
    <row r="19" spans="1:7" ht="30" x14ac:dyDescent="0.25">
      <c r="A19" s="9" t="s">
        <v>35</v>
      </c>
      <c r="B19" s="9" t="s">
        <v>581</v>
      </c>
      <c r="C19" s="9" t="s">
        <v>621</v>
      </c>
      <c r="D19" s="9" t="s">
        <v>22</v>
      </c>
      <c r="E19" s="10">
        <v>296</v>
      </c>
      <c r="F19" s="10"/>
      <c r="G19" s="10">
        <f t="shared" si="0"/>
        <v>0</v>
      </c>
    </row>
    <row r="20" spans="1:7" ht="30" x14ac:dyDescent="0.25">
      <c r="A20" s="9" t="s">
        <v>37</v>
      </c>
      <c r="B20" s="9" t="s">
        <v>581</v>
      </c>
      <c r="C20" s="9" t="s">
        <v>622</v>
      </c>
      <c r="D20" s="9" t="s">
        <v>22</v>
      </c>
      <c r="E20" s="10">
        <v>296</v>
      </c>
      <c r="F20" s="10"/>
      <c r="G20" s="10">
        <f t="shared" si="0"/>
        <v>0</v>
      </c>
    </row>
    <row r="21" spans="1:7" x14ac:dyDescent="0.25">
      <c r="A21" s="9" t="s">
        <v>39</v>
      </c>
      <c r="B21" s="9" t="s">
        <v>581</v>
      </c>
      <c r="C21" s="9" t="s">
        <v>591</v>
      </c>
      <c r="D21" s="9" t="s">
        <v>590</v>
      </c>
      <c r="E21" s="10">
        <v>73</v>
      </c>
      <c r="F21" s="10"/>
      <c r="G21" s="10">
        <f t="shared" si="0"/>
        <v>0</v>
      </c>
    </row>
    <row r="22" spans="1:7" x14ac:dyDescent="0.25">
      <c r="A22" s="9" t="s">
        <v>41</v>
      </c>
      <c r="B22" s="9" t="s">
        <v>581</v>
      </c>
      <c r="C22" s="9" t="s">
        <v>589</v>
      </c>
      <c r="D22" s="9" t="s">
        <v>81</v>
      </c>
      <c r="E22" s="10">
        <v>76</v>
      </c>
      <c r="F22" s="10"/>
      <c r="G22" s="10">
        <f t="shared" si="0"/>
        <v>0</v>
      </c>
    </row>
    <row r="23" spans="1:7" ht="60" x14ac:dyDescent="0.25">
      <c r="A23" s="9" t="s">
        <v>43</v>
      </c>
      <c r="B23" s="9" t="s">
        <v>581</v>
      </c>
      <c r="C23" s="9" t="s">
        <v>623</v>
      </c>
      <c r="D23" s="9" t="s">
        <v>81</v>
      </c>
      <c r="E23" s="10">
        <v>34</v>
      </c>
      <c r="F23" s="10"/>
      <c r="G23" s="10">
        <f t="shared" si="0"/>
        <v>0</v>
      </c>
    </row>
    <row r="24" spans="1:7" ht="60" x14ac:dyDescent="0.25">
      <c r="A24" s="9" t="s">
        <v>45</v>
      </c>
      <c r="B24" s="9" t="s">
        <v>581</v>
      </c>
      <c r="C24" s="9" t="s">
        <v>624</v>
      </c>
      <c r="D24" s="9" t="s">
        <v>81</v>
      </c>
      <c r="E24" s="10">
        <v>18</v>
      </c>
      <c r="F24" s="10"/>
      <c r="G24" s="10">
        <f t="shared" si="0"/>
        <v>0</v>
      </c>
    </row>
    <row r="25" spans="1:7" ht="60" x14ac:dyDescent="0.25">
      <c r="A25" s="9" t="s">
        <v>47</v>
      </c>
      <c r="B25" s="9" t="s">
        <v>581</v>
      </c>
      <c r="C25" s="9" t="s">
        <v>625</v>
      </c>
      <c r="D25" s="9" t="s">
        <v>81</v>
      </c>
      <c r="E25" s="10">
        <v>14</v>
      </c>
      <c r="F25" s="10"/>
      <c r="G25" s="10">
        <f t="shared" si="0"/>
        <v>0</v>
      </c>
    </row>
    <row r="26" spans="1:7" ht="60" x14ac:dyDescent="0.25">
      <c r="A26" s="9" t="s">
        <v>49</v>
      </c>
      <c r="B26" s="9" t="s">
        <v>581</v>
      </c>
      <c r="C26" s="9" t="s">
        <v>588</v>
      </c>
      <c r="D26" s="9" t="s">
        <v>81</v>
      </c>
      <c r="E26" s="10">
        <v>6</v>
      </c>
      <c r="F26" s="10"/>
      <c r="G26" s="10">
        <f t="shared" si="0"/>
        <v>0</v>
      </c>
    </row>
    <row r="27" spans="1:7" x14ac:dyDescent="0.25">
      <c r="A27" s="9" t="s">
        <v>51</v>
      </c>
      <c r="B27" s="9" t="s">
        <v>581</v>
      </c>
      <c r="C27" s="9" t="s">
        <v>587</v>
      </c>
      <c r="D27" s="9" t="s">
        <v>81</v>
      </c>
      <c r="E27" s="10">
        <v>49</v>
      </c>
      <c r="F27" s="10"/>
      <c r="G27" s="10">
        <f t="shared" si="0"/>
        <v>0</v>
      </c>
    </row>
    <row r="28" spans="1:7" x14ac:dyDescent="0.25">
      <c r="A28" s="9" t="s">
        <v>53</v>
      </c>
      <c r="B28" s="9" t="s">
        <v>581</v>
      </c>
      <c r="C28" s="9" t="s">
        <v>586</v>
      </c>
      <c r="D28" s="9" t="s">
        <v>81</v>
      </c>
      <c r="E28" s="10">
        <v>31</v>
      </c>
      <c r="F28" s="10"/>
      <c r="G28" s="10">
        <f t="shared" si="0"/>
        <v>0</v>
      </c>
    </row>
    <row r="29" spans="1:7" x14ac:dyDescent="0.25">
      <c r="A29" s="9" t="s">
        <v>55</v>
      </c>
      <c r="B29" s="9" t="s">
        <v>581</v>
      </c>
      <c r="C29" s="9" t="s">
        <v>585</v>
      </c>
      <c r="D29" s="9" t="s">
        <v>81</v>
      </c>
      <c r="E29" s="10">
        <v>50</v>
      </c>
      <c r="F29" s="10"/>
      <c r="G29" s="10">
        <f t="shared" si="0"/>
        <v>0</v>
      </c>
    </row>
    <row r="30" spans="1:7" x14ac:dyDescent="0.25">
      <c r="A30" s="9" t="s">
        <v>57</v>
      </c>
      <c r="B30" s="9" t="s">
        <v>581</v>
      </c>
      <c r="C30" s="9" t="s">
        <v>584</v>
      </c>
      <c r="D30" s="9" t="s">
        <v>81</v>
      </c>
      <c r="E30" s="10">
        <v>8</v>
      </c>
      <c r="F30" s="10"/>
      <c r="G30" s="10">
        <f t="shared" si="0"/>
        <v>0</v>
      </c>
    </row>
    <row r="31" spans="1:7" x14ac:dyDescent="0.25">
      <c r="A31" s="9" t="s">
        <v>59</v>
      </c>
      <c r="B31" s="9" t="s">
        <v>583</v>
      </c>
      <c r="C31" s="9" t="s">
        <v>626</v>
      </c>
      <c r="D31" s="9" t="s">
        <v>261</v>
      </c>
      <c r="E31" s="10">
        <v>7</v>
      </c>
      <c r="F31" s="10"/>
      <c r="G31" s="10">
        <f t="shared" si="0"/>
        <v>0</v>
      </c>
    </row>
    <row r="32" spans="1:7" x14ac:dyDescent="0.25">
      <c r="A32" s="9" t="s">
        <v>61</v>
      </c>
      <c r="B32" s="9" t="s">
        <v>581</v>
      </c>
      <c r="C32" s="9" t="s">
        <v>582</v>
      </c>
      <c r="D32" s="9" t="s">
        <v>22</v>
      </c>
      <c r="E32" s="10">
        <v>1654</v>
      </c>
      <c r="F32" s="10"/>
      <c r="G32" s="10">
        <f t="shared" si="0"/>
        <v>0</v>
      </c>
    </row>
    <row r="33" spans="1:7" ht="60" x14ac:dyDescent="0.25">
      <c r="A33" s="9" t="s">
        <v>64</v>
      </c>
      <c r="B33" s="9" t="s">
        <v>581</v>
      </c>
      <c r="C33" s="9" t="s">
        <v>627</v>
      </c>
      <c r="D33" s="9" t="s">
        <v>17</v>
      </c>
      <c r="E33" s="10">
        <v>1</v>
      </c>
      <c r="F33" s="10"/>
      <c r="G33" s="10">
        <f t="shared" si="0"/>
        <v>0</v>
      </c>
    </row>
    <row r="34" spans="1:7" x14ac:dyDescent="0.25">
      <c r="A34" s="9" t="s">
        <v>66</v>
      </c>
      <c r="B34" s="9" t="s">
        <v>581</v>
      </c>
      <c r="C34" s="9" t="s">
        <v>580</v>
      </c>
      <c r="D34" s="9" t="s">
        <v>17</v>
      </c>
      <c r="E34" s="10">
        <v>1</v>
      </c>
      <c r="F34" s="10"/>
      <c r="G34" s="10">
        <f t="shared" si="0"/>
        <v>0</v>
      </c>
    </row>
    <row r="35" spans="1:7" x14ac:dyDescent="0.25">
      <c r="A35" s="11"/>
      <c r="B35" s="11"/>
      <c r="C35" s="11" t="s">
        <v>579</v>
      </c>
      <c r="D35" s="11"/>
      <c r="E35" s="11"/>
      <c r="F35" s="11"/>
      <c r="G35" s="11">
        <f>SUM(G13:G34)</f>
        <v>0</v>
      </c>
    </row>
    <row r="36" spans="1:7" x14ac:dyDescent="0.25">
      <c r="A36" s="11"/>
      <c r="B36" s="11"/>
      <c r="C36" s="11" t="s">
        <v>282</v>
      </c>
      <c r="D36" s="11"/>
      <c r="E36" s="11"/>
      <c r="F36" s="11"/>
      <c r="G36" s="11">
        <f>G11+G35</f>
        <v>0</v>
      </c>
    </row>
  </sheetData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2"/>
  <sheetViews>
    <sheetView workbookViewId="0">
      <selection sqref="A1:G1048576"/>
    </sheetView>
  </sheetViews>
  <sheetFormatPr defaultRowHeight="15" x14ac:dyDescent="0.25"/>
  <cols>
    <col min="1" max="1" width="9" style="12" customWidth="1"/>
    <col min="2" max="2" width="16.85546875" style="12" customWidth="1"/>
    <col min="3" max="3" width="57.140625" style="12" customWidth="1"/>
    <col min="4" max="7" width="14.28515625" style="12" customWidth="1"/>
  </cols>
  <sheetData>
    <row r="1" spans="1:7" x14ac:dyDescent="0.25">
      <c r="C1" s="7" t="s">
        <v>640</v>
      </c>
    </row>
    <row r="2" spans="1:7" x14ac:dyDescent="0.25">
      <c r="C2" s="7" t="s">
        <v>641</v>
      </c>
    </row>
    <row r="3" spans="1:7" ht="25.5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482</v>
      </c>
      <c r="D5" s="8"/>
      <c r="E5" s="8"/>
      <c r="F5" s="8"/>
      <c r="G5" s="8"/>
    </row>
    <row r="6" spans="1:7" ht="45" x14ac:dyDescent="0.25">
      <c r="A6" s="9" t="s">
        <v>7</v>
      </c>
      <c r="B6" s="9" t="s">
        <v>470</v>
      </c>
      <c r="C6" s="9" t="s">
        <v>642</v>
      </c>
      <c r="D6" s="9" t="s">
        <v>22</v>
      </c>
      <c r="E6" s="10">
        <v>546.5</v>
      </c>
      <c r="F6" s="10"/>
      <c r="G6" s="10">
        <f t="shared" ref="G6:G44" si="0">ROUND(E6*F6,2)</f>
        <v>0</v>
      </c>
    </row>
    <row r="7" spans="1:7" ht="45" x14ac:dyDescent="0.25">
      <c r="A7" s="9" t="s">
        <v>8</v>
      </c>
      <c r="B7" s="9" t="s">
        <v>470</v>
      </c>
      <c r="C7" s="9" t="s">
        <v>481</v>
      </c>
      <c r="D7" s="9" t="s">
        <v>22</v>
      </c>
      <c r="E7" s="10">
        <v>683.5</v>
      </c>
      <c r="F7" s="10"/>
      <c r="G7" s="10">
        <f t="shared" si="0"/>
        <v>0</v>
      </c>
    </row>
    <row r="8" spans="1:7" ht="60" x14ac:dyDescent="0.25">
      <c r="A8" s="9" t="s">
        <v>9</v>
      </c>
      <c r="B8" s="9" t="s">
        <v>470</v>
      </c>
      <c r="C8" s="9" t="s">
        <v>643</v>
      </c>
      <c r="D8" s="9" t="s">
        <v>22</v>
      </c>
      <c r="E8" s="10">
        <v>104</v>
      </c>
      <c r="F8" s="10"/>
      <c r="G8" s="10">
        <f t="shared" si="0"/>
        <v>0</v>
      </c>
    </row>
    <row r="9" spans="1:7" ht="45" x14ac:dyDescent="0.25">
      <c r="A9" s="9" t="s">
        <v>10</v>
      </c>
      <c r="B9" s="9" t="s">
        <v>470</v>
      </c>
      <c r="C9" s="9" t="s">
        <v>481</v>
      </c>
      <c r="D9" s="9" t="s">
        <v>22</v>
      </c>
      <c r="E9" s="10">
        <v>196</v>
      </c>
      <c r="F9" s="10"/>
      <c r="G9" s="10">
        <f t="shared" si="0"/>
        <v>0</v>
      </c>
    </row>
    <row r="10" spans="1:7" ht="45" x14ac:dyDescent="0.25">
      <c r="A10" s="9" t="s">
        <v>11</v>
      </c>
      <c r="B10" s="9" t="s">
        <v>470</v>
      </c>
      <c r="C10" s="9" t="s">
        <v>645</v>
      </c>
      <c r="D10" s="9" t="s">
        <v>22</v>
      </c>
      <c r="E10" s="10">
        <v>205.5</v>
      </c>
      <c r="F10" s="10"/>
      <c r="G10" s="10">
        <f t="shared" si="0"/>
        <v>0</v>
      </c>
    </row>
    <row r="11" spans="1:7" ht="45" x14ac:dyDescent="0.25">
      <c r="A11" s="9" t="s">
        <v>12</v>
      </c>
      <c r="B11" s="9" t="s">
        <v>470</v>
      </c>
      <c r="C11" s="9" t="s">
        <v>479</v>
      </c>
      <c r="D11" s="9" t="s">
        <v>22</v>
      </c>
      <c r="E11" s="10">
        <v>212.5</v>
      </c>
      <c r="F11" s="10"/>
      <c r="G11" s="10">
        <f t="shared" si="0"/>
        <v>0</v>
      </c>
    </row>
    <row r="12" spans="1:7" ht="45" x14ac:dyDescent="0.25">
      <c r="A12" s="9" t="s">
        <v>13</v>
      </c>
      <c r="B12" s="9" t="s">
        <v>470</v>
      </c>
      <c r="C12" s="9" t="s">
        <v>644</v>
      </c>
      <c r="D12" s="9" t="s">
        <v>22</v>
      </c>
      <c r="E12" s="10">
        <v>39.5</v>
      </c>
      <c r="F12" s="10"/>
      <c r="G12" s="10">
        <f t="shared" si="0"/>
        <v>0</v>
      </c>
    </row>
    <row r="13" spans="1:7" ht="45" x14ac:dyDescent="0.25">
      <c r="A13" s="9" t="s">
        <v>14</v>
      </c>
      <c r="B13" s="9" t="s">
        <v>470</v>
      </c>
      <c r="C13" s="9" t="s">
        <v>646</v>
      </c>
      <c r="D13" s="9" t="s">
        <v>22</v>
      </c>
      <c r="E13" s="10">
        <v>35</v>
      </c>
      <c r="F13" s="10"/>
      <c r="G13" s="10">
        <f t="shared" si="0"/>
        <v>0</v>
      </c>
    </row>
    <row r="14" spans="1:7" ht="45" x14ac:dyDescent="0.25">
      <c r="A14" s="9" t="s">
        <v>29</v>
      </c>
      <c r="B14" s="9" t="s">
        <v>470</v>
      </c>
      <c r="C14" s="9" t="s">
        <v>647</v>
      </c>
      <c r="D14" s="9" t="s">
        <v>22</v>
      </c>
      <c r="E14" s="10">
        <v>156</v>
      </c>
      <c r="F14" s="10"/>
      <c r="G14" s="10">
        <f t="shared" si="0"/>
        <v>0</v>
      </c>
    </row>
    <row r="15" spans="1:7" ht="45" x14ac:dyDescent="0.25">
      <c r="A15" s="9" t="s">
        <v>31</v>
      </c>
      <c r="B15" s="9" t="s">
        <v>470</v>
      </c>
      <c r="C15" s="9" t="s">
        <v>648</v>
      </c>
      <c r="D15" s="9" t="s">
        <v>22</v>
      </c>
      <c r="E15" s="10">
        <v>80</v>
      </c>
      <c r="F15" s="10"/>
      <c r="G15" s="10">
        <f t="shared" si="0"/>
        <v>0</v>
      </c>
    </row>
    <row r="16" spans="1:7" ht="45" x14ac:dyDescent="0.25">
      <c r="A16" s="9" t="s">
        <v>33</v>
      </c>
      <c r="B16" s="9" t="s">
        <v>470</v>
      </c>
      <c r="C16" s="9" t="s">
        <v>649</v>
      </c>
      <c r="D16" s="9" t="s">
        <v>22</v>
      </c>
      <c r="E16" s="10">
        <v>135</v>
      </c>
      <c r="F16" s="10"/>
      <c r="G16" s="10">
        <f t="shared" si="0"/>
        <v>0</v>
      </c>
    </row>
    <row r="17" spans="1:7" ht="45" x14ac:dyDescent="0.25">
      <c r="A17" s="9" t="s">
        <v>35</v>
      </c>
      <c r="B17" s="9" t="s">
        <v>470</v>
      </c>
      <c r="C17" s="9" t="s">
        <v>480</v>
      </c>
      <c r="D17" s="9" t="s">
        <v>22</v>
      </c>
      <c r="E17" s="10">
        <v>15.5</v>
      </c>
      <c r="F17" s="10"/>
      <c r="G17" s="10">
        <f t="shared" si="0"/>
        <v>0</v>
      </c>
    </row>
    <row r="18" spans="1:7" ht="45" x14ac:dyDescent="0.25">
      <c r="A18" s="9" t="s">
        <v>37</v>
      </c>
      <c r="B18" s="9" t="s">
        <v>470</v>
      </c>
      <c r="C18" s="9" t="s">
        <v>650</v>
      </c>
      <c r="D18" s="9" t="s">
        <v>22</v>
      </c>
      <c r="E18" s="10">
        <v>15.5</v>
      </c>
      <c r="F18" s="10"/>
      <c r="G18" s="10">
        <f t="shared" si="0"/>
        <v>0</v>
      </c>
    </row>
    <row r="19" spans="1:7" ht="30" x14ac:dyDescent="0.25">
      <c r="A19" s="9" t="s">
        <v>39</v>
      </c>
      <c r="B19" s="9" t="s">
        <v>470</v>
      </c>
      <c r="C19" s="9" t="s">
        <v>651</v>
      </c>
      <c r="D19" s="9" t="s">
        <v>22</v>
      </c>
      <c r="E19" s="10">
        <v>16.5</v>
      </c>
      <c r="F19" s="10"/>
      <c r="G19" s="10">
        <f t="shared" si="0"/>
        <v>0</v>
      </c>
    </row>
    <row r="20" spans="1:7" ht="30" x14ac:dyDescent="0.25">
      <c r="A20" s="9" t="s">
        <v>41</v>
      </c>
      <c r="B20" s="9" t="s">
        <v>470</v>
      </c>
      <c r="C20" s="9" t="s">
        <v>652</v>
      </c>
      <c r="D20" s="9" t="s">
        <v>22</v>
      </c>
      <c r="E20" s="10">
        <v>16.5</v>
      </c>
      <c r="F20" s="10"/>
      <c r="G20" s="10">
        <f t="shared" si="0"/>
        <v>0</v>
      </c>
    </row>
    <row r="21" spans="1:7" ht="45" x14ac:dyDescent="0.25">
      <c r="A21" s="9" t="s">
        <v>43</v>
      </c>
      <c r="B21" s="9" t="s">
        <v>470</v>
      </c>
      <c r="C21" s="9" t="s">
        <v>478</v>
      </c>
      <c r="D21" s="9" t="s">
        <v>22</v>
      </c>
      <c r="E21" s="10">
        <v>16.5</v>
      </c>
      <c r="F21" s="10"/>
      <c r="G21" s="10">
        <f t="shared" si="0"/>
        <v>0</v>
      </c>
    </row>
    <row r="22" spans="1:7" ht="45" x14ac:dyDescent="0.25">
      <c r="A22" s="9" t="s">
        <v>45</v>
      </c>
      <c r="B22" s="9" t="s">
        <v>470</v>
      </c>
      <c r="C22" s="9" t="s">
        <v>653</v>
      </c>
      <c r="D22" s="9" t="s">
        <v>22</v>
      </c>
      <c r="E22" s="10">
        <v>31</v>
      </c>
      <c r="F22" s="10"/>
      <c r="G22" s="10">
        <f t="shared" si="0"/>
        <v>0</v>
      </c>
    </row>
    <row r="23" spans="1:7" ht="45" x14ac:dyDescent="0.25">
      <c r="A23" s="9" t="s">
        <v>47</v>
      </c>
      <c r="B23" s="9" t="s">
        <v>470</v>
      </c>
      <c r="C23" s="9" t="s">
        <v>654</v>
      </c>
      <c r="D23" s="9" t="s">
        <v>22</v>
      </c>
      <c r="E23" s="10">
        <v>44</v>
      </c>
      <c r="F23" s="10"/>
      <c r="G23" s="10">
        <f t="shared" si="0"/>
        <v>0</v>
      </c>
    </row>
    <row r="24" spans="1:7" ht="60" x14ac:dyDescent="0.25">
      <c r="A24" s="9" t="s">
        <v>49</v>
      </c>
      <c r="B24" s="9" t="s">
        <v>470</v>
      </c>
      <c r="C24" s="9" t="s">
        <v>655</v>
      </c>
      <c r="D24" s="9" t="s">
        <v>22</v>
      </c>
      <c r="E24" s="10">
        <v>45</v>
      </c>
      <c r="F24" s="10"/>
      <c r="G24" s="10">
        <f t="shared" si="0"/>
        <v>0</v>
      </c>
    </row>
    <row r="25" spans="1:7" ht="60" x14ac:dyDescent="0.25">
      <c r="A25" s="9" t="s">
        <v>51</v>
      </c>
      <c r="B25" s="9" t="s">
        <v>470</v>
      </c>
      <c r="C25" s="9" t="s">
        <v>477</v>
      </c>
      <c r="D25" s="9" t="s">
        <v>22</v>
      </c>
      <c r="E25" s="10">
        <v>24</v>
      </c>
      <c r="F25" s="10"/>
      <c r="G25" s="10">
        <f t="shared" si="0"/>
        <v>0</v>
      </c>
    </row>
    <row r="26" spans="1:7" ht="60" x14ac:dyDescent="0.25">
      <c r="A26" s="9" t="s">
        <v>53</v>
      </c>
      <c r="B26" s="9" t="s">
        <v>470</v>
      </c>
      <c r="C26" s="9" t="s">
        <v>656</v>
      </c>
      <c r="D26" s="9" t="s">
        <v>22</v>
      </c>
      <c r="E26" s="10">
        <v>23</v>
      </c>
      <c r="F26" s="10"/>
      <c r="G26" s="10">
        <f t="shared" si="0"/>
        <v>0</v>
      </c>
    </row>
    <row r="27" spans="1:7" ht="45" x14ac:dyDescent="0.25">
      <c r="A27" s="9" t="s">
        <v>55</v>
      </c>
      <c r="B27" s="9" t="s">
        <v>470</v>
      </c>
      <c r="C27" s="9" t="s">
        <v>657</v>
      </c>
      <c r="D27" s="9" t="s">
        <v>22</v>
      </c>
      <c r="E27" s="10">
        <v>299.5</v>
      </c>
      <c r="F27" s="10"/>
      <c r="G27" s="10">
        <f t="shared" si="0"/>
        <v>0</v>
      </c>
    </row>
    <row r="28" spans="1:7" ht="45" x14ac:dyDescent="0.25">
      <c r="A28" s="9" t="s">
        <v>57</v>
      </c>
      <c r="B28" s="9" t="s">
        <v>470</v>
      </c>
      <c r="C28" s="9" t="s">
        <v>658</v>
      </c>
      <c r="D28" s="9" t="s">
        <v>22</v>
      </c>
      <c r="E28" s="10">
        <v>66.5</v>
      </c>
      <c r="F28" s="10"/>
      <c r="G28" s="10">
        <f t="shared" si="0"/>
        <v>0</v>
      </c>
    </row>
    <row r="29" spans="1:7" ht="45" x14ac:dyDescent="0.25">
      <c r="A29" s="9" t="s">
        <v>59</v>
      </c>
      <c r="B29" s="9" t="s">
        <v>470</v>
      </c>
      <c r="C29" s="9" t="s">
        <v>659</v>
      </c>
      <c r="D29" s="9" t="s">
        <v>22</v>
      </c>
      <c r="E29" s="10">
        <v>57</v>
      </c>
      <c r="F29" s="10"/>
      <c r="G29" s="10">
        <f t="shared" si="0"/>
        <v>0</v>
      </c>
    </row>
    <row r="30" spans="1:7" ht="45" x14ac:dyDescent="0.25">
      <c r="A30" s="9" t="s">
        <v>61</v>
      </c>
      <c r="B30" s="9" t="s">
        <v>470</v>
      </c>
      <c r="C30" s="9" t="s">
        <v>660</v>
      </c>
      <c r="D30" s="9" t="s">
        <v>22</v>
      </c>
      <c r="E30" s="10">
        <v>112</v>
      </c>
      <c r="F30" s="10"/>
      <c r="G30" s="10">
        <f t="shared" si="0"/>
        <v>0</v>
      </c>
    </row>
    <row r="31" spans="1:7" ht="45" x14ac:dyDescent="0.25">
      <c r="A31" s="9" t="s">
        <v>64</v>
      </c>
      <c r="B31" s="9" t="s">
        <v>470</v>
      </c>
      <c r="C31" s="9" t="s">
        <v>661</v>
      </c>
      <c r="D31" s="9" t="s">
        <v>22</v>
      </c>
      <c r="E31" s="10">
        <v>14.5</v>
      </c>
      <c r="F31" s="10"/>
      <c r="G31" s="10">
        <f t="shared" si="0"/>
        <v>0</v>
      </c>
    </row>
    <row r="32" spans="1:7" ht="45" x14ac:dyDescent="0.25">
      <c r="A32" s="9" t="s">
        <v>66</v>
      </c>
      <c r="B32" s="9" t="s">
        <v>470</v>
      </c>
      <c r="C32" s="9" t="s">
        <v>662</v>
      </c>
      <c r="D32" s="9" t="s">
        <v>22</v>
      </c>
      <c r="E32" s="10">
        <v>1.5</v>
      </c>
      <c r="F32" s="10"/>
      <c r="G32" s="10">
        <f t="shared" si="0"/>
        <v>0</v>
      </c>
    </row>
    <row r="33" spans="1:9" ht="45" x14ac:dyDescent="0.25">
      <c r="A33" s="9" t="s">
        <v>68</v>
      </c>
      <c r="B33" s="9" t="s">
        <v>470</v>
      </c>
      <c r="C33" s="9" t="s">
        <v>663</v>
      </c>
      <c r="D33" s="9" t="s">
        <v>22</v>
      </c>
      <c r="E33" s="10">
        <v>27</v>
      </c>
      <c r="F33" s="10"/>
      <c r="G33" s="10">
        <f t="shared" si="0"/>
        <v>0</v>
      </c>
    </row>
    <row r="34" spans="1:9" ht="45" x14ac:dyDescent="0.25">
      <c r="A34" s="9" t="s">
        <v>71</v>
      </c>
      <c r="B34" s="9" t="s">
        <v>470</v>
      </c>
      <c r="C34" s="9" t="s">
        <v>664</v>
      </c>
      <c r="D34" s="9" t="s">
        <v>22</v>
      </c>
      <c r="E34" s="10">
        <v>4</v>
      </c>
      <c r="F34" s="10"/>
      <c r="G34" s="10">
        <f t="shared" si="0"/>
        <v>0</v>
      </c>
    </row>
    <row r="35" spans="1:9" ht="45" x14ac:dyDescent="0.25">
      <c r="A35" s="9" t="s">
        <v>73</v>
      </c>
      <c r="B35" s="9" t="s">
        <v>470</v>
      </c>
      <c r="C35" s="9" t="s">
        <v>665</v>
      </c>
      <c r="D35" s="9" t="s">
        <v>22</v>
      </c>
      <c r="E35" s="10">
        <v>0.5</v>
      </c>
      <c r="F35" s="10"/>
      <c r="G35" s="10">
        <f t="shared" si="0"/>
        <v>0</v>
      </c>
    </row>
    <row r="36" spans="1:9" ht="45" x14ac:dyDescent="0.25">
      <c r="A36" s="9" t="s">
        <v>76</v>
      </c>
      <c r="B36" s="9" t="s">
        <v>470</v>
      </c>
      <c r="C36" s="9" t="s">
        <v>666</v>
      </c>
      <c r="D36" s="9" t="s">
        <v>22</v>
      </c>
      <c r="E36" s="10">
        <v>76.5</v>
      </c>
      <c r="F36" s="10"/>
      <c r="G36" s="10">
        <f t="shared" si="0"/>
        <v>0</v>
      </c>
    </row>
    <row r="37" spans="1:9" ht="45" x14ac:dyDescent="0.25">
      <c r="A37" s="9" t="s">
        <v>79</v>
      </c>
      <c r="B37" s="9" t="s">
        <v>470</v>
      </c>
      <c r="C37" s="9" t="s">
        <v>667</v>
      </c>
      <c r="D37" s="9" t="s">
        <v>22</v>
      </c>
      <c r="E37" s="10">
        <v>7</v>
      </c>
      <c r="F37" s="10"/>
      <c r="G37" s="10">
        <f t="shared" si="0"/>
        <v>0</v>
      </c>
    </row>
    <row r="38" spans="1:9" ht="45" x14ac:dyDescent="0.25">
      <c r="A38" s="9" t="s">
        <v>82</v>
      </c>
      <c r="B38" s="9" t="s">
        <v>470</v>
      </c>
      <c r="C38" s="9" t="s">
        <v>668</v>
      </c>
      <c r="D38" s="9" t="s">
        <v>22</v>
      </c>
      <c r="E38" s="10">
        <v>39</v>
      </c>
      <c r="F38" s="10"/>
      <c r="G38" s="10">
        <f t="shared" si="0"/>
        <v>0</v>
      </c>
      <c r="I38" s="16"/>
    </row>
    <row r="39" spans="1:9" ht="45" x14ac:dyDescent="0.25">
      <c r="A39" s="9" t="s">
        <v>85</v>
      </c>
      <c r="B39" s="9" t="s">
        <v>470</v>
      </c>
      <c r="C39" s="9" t="s">
        <v>669</v>
      </c>
      <c r="D39" s="9" t="s">
        <v>22</v>
      </c>
      <c r="E39" s="10">
        <v>101</v>
      </c>
      <c r="F39" s="10"/>
      <c r="G39" s="10">
        <f t="shared" si="0"/>
        <v>0</v>
      </c>
    </row>
    <row r="40" spans="1:9" ht="30" x14ac:dyDescent="0.25">
      <c r="A40" s="9" t="s">
        <v>87</v>
      </c>
      <c r="B40" s="9" t="s">
        <v>470</v>
      </c>
      <c r="C40" s="18" t="s">
        <v>695</v>
      </c>
      <c r="D40" s="9" t="s">
        <v>63</v>
      </c>
      <c r="E40" s="10">
        <f>(27+8+11.5+3+12+10+5+8)*0.4*1.5</f>
        <v>50.7</v>
      </c>
      <c r="F40" s="10"/>
      <c r="G40" s="10">
        <f t="shared" si="0"/>
        <v>0</v>
      </c>
    </row>
    <row r="41" spans="1:9" ht="30" x14ac:dyDescent="0.25">
      <c r="A41" s="9" t="s">
        <v>89</v>
      </c>
      <c r="B41" s="9" t="s">
        <v>470</v>
      </c>
      <c r="C41" s="9" t="s">
        <v>476</v>
      </c>
      <c r="D41" s="9" t="s">
        <v>433</v>
      </c>
      <c r="E41" s="14">
        <v>4</v>
      </c>
      <c r="F41" s="10"/>
      <c r="G41" s="10">
        <f t="shared" si="0"/>
        <v>0</v>
      </c>
    </row>
    <row r="42" spans="1:9" ht="30" x14ac:dyDescent="0.25">
      <c r="A42" s="9" t="s">
        <v>91</v>
      </c>
      <c r="B42" s="9" t="s">
        <v>470</v>
      </c>
      <c r="C42" s="9" t="s">
        <v>475</v>
      </c>
      <c r="D42" s="9" t="s">
        <v>433</v>
      </c>
      <c r="E42" s="14">
        <v>1</v>
      </c>
      <c r="F42" s="10"/>
      <c r="G42" s="10">
        <f t="shared" si="0"/>
        <v>0</v>
      </c>
    </row>
    <row r="43" spans="1:9" ht="45" x14ac:dyDescent="0.25">
      <c r="A43" s="9" t="s">
        <v>93</v>
      </c>
      <c r="B43" s="9" t="s">
        <v>470</v>
      </c>
      <c r="C43" s="9" t="s">
        <v>474</v>
      </c>
      <c r="D43" s="9" t="s">
        <v>433</v>
      </c>
      <c r="E43" s="14">
        <v>7</v>
      </c>
      <c r="F43" s="10"/>
      <c r="G43" s="10">
        <f t="shared" si="0"/>
        <v>0</v>
      </c>
    </row>
    <row r="44" spans="1:9" ht="30" x14ac:dyDescent="0.25">
      <c r="A44" s="9" t="s">
        <v>95</v>
      </c>
      <c r="B44" s="9" t="s">
        <v>470</v>
      </c>
      <c r="C44" s="9" t="s">
        <v>670</v>
      </c>
      <c r="D44" s="9" t="s">
        <v>22</v>
      </c>
      <c r="E44" s="10">
        <v>9</v>
      </c>
      <c r="F44" s="10"/>
      <c r="G44" s="10">
        <f t="shared" si="0"/>
        <v>0</v>
      </c>
    </row>
    <row r="45" spans="1:9" x14ac:dyDescent="0.25">
      <c r="A45" s="11"/>
      <c r="B45" s="11"/>
      <c r="C45" s="11" t="s">
        <v>473</v>
      </c>
      <c r="D45" s="11"/>
      <c r="E45" s="11"/>
      <c r="F45" s="11"/>
      <c r="G45" s="11">
        <f>SUM(G6:G44)</f>
        <v>0</v>
      </c>
    </row>
    <row r="46" spans="1:9" x14ac:dyDescent="0.25">
      <c r="A46" s="8" t="s">
        <v>8</v>
      </c>
      <c r="B46" s="8"/>
      <c r="C46" s="8" t="s">
        <v>472</v>
      </c>
      <c r="D46" s="8"/>
      <c r="E46" s="8"/>
      <c r="F46" s="8"/>
      <c r="G46" s="8"/>
    </row>
    <row r="47" spans="1:9" ht="45" x14ac:dyDescent="0.25">
      <c r="A47" s="17">
        <v>40</v>
      </c>
      <c r="B47" s="9" t="s">
        <v>470</v>
      </c>
      <c r="C47" s="9" t="s">
        <v>671</v>
      </c>
      <c r="D47" s="9" t="s">
        <v>81</v>
      </c>
      <c r="E47" s="10">
        <v>2</v>
      </c>
      <c r="F47" s="10"/>
      <c r="G47" s="10">
        <f t="shared" ref="G47:G54" si="1">ROUND(E47*F47,2)</f>
        <v>0</v>
      </c>
    </row>
    <row r="48" spans="1:9" ht="45" x14ac:dyDescent="0.25">
      <c r="A48" s="17">
        <v>41</v>
      </c>
      <c r="B48" s="9" t="s">
        <v>470</v>
      </c>
      <c r="C48" s="9" t="s">
        <v>672</v>
      </c>
      <c r="D48" s="9" t="s">
        <v>81</v>
      </c>
      <c r="E48" s="10">
        <v>3</v>
      </c>
      <c r="F48" s="10"/>
      <c r="G48" s="10">
        <f t="shared" si="1"/>
        <v>0</v>
      </c>
    </row>
    <row r="49" spans="1:7" ht="45" x14ac:dyDescent="0.25">
      <c r="A49" s="17">
        <v>42</v>
      </c>
      <c r="B49" s="9" t="s">
        <v>470</v>
      </c>
      <c r="C49" s="9" t="s">
        <v>673</v>
      </c>
      <c r="D49" s="9" t="s">
        <v>81</v>
      </c>
      <c r="E49" s="10">
        <v>13</v>
      </c>
      <c r="F49" s="10"/>
      <c r="G49" s="10">
        <f t="shared" si="1"/>
        <v>0</v>
      </c>
    </row>
    <row r="50" spans="1:7" ht="45" x14ac:dyDescent="0.25">
      <c r="A50" s="17">
        <v>43</v>
      </c>
      <c r="B50" s="9" t="s">
        <v>470</v>
      </c>
      <c r="C50" s="9" t="s">
        <v>674</v>
      </c>
      <c r="D50" s="9" t="s">
        <v>81</v>
      </c>
      <c r="E50" s="10">
        <v>4</v>
      </c>
      <c r="F50" s="10"/>
      <c r="G50" s="10">
        <f t="shared" si="1"/>
        <v>0</v>
      </c>
    </row>
    <row r="51" spans="1:7" ht="45" x14ac:dyDescent="0.25">
      <c r="A51" s="17">
        <v>44</v>
      </c>
      <c r="B51" s="9" t="s">
        <v>470</v>
      </c>
      <c r="C51" s="9" t="s">
        <v>675</v>
      </c>
      <c r="D51" s="9" t="s">
        <v>81</v>
      </c>
      <c r="E51" s="10">
        <v>8</v>
      </c>
      <c r="F51" s="10"/>
      <c r="G51" s="10">
        <f t="shared" si="1"/>
        <v>0</v>
      </c>
    </row>
    <row r="52" spans="1:7" ht="30" x14ac:dyDescent="0.25">
      <c r="A52" s="17">
        <v>45</v>
      </c>
      <c r="B52" s="9" t="s">
        <v>470</v>
      </c>
      <c r="C52" s="9" t="s">
        <v>676</v>
      </c>
      <c r="D52" s="9" t="s">
        <v>81</v>
      </c>
      <c r="E52" s="10">
        <v>1</v>
      </c>
      <c r="F52" s="10"/>
      <c r="G52" s="10">
        <f t="shared" si="1"/>
        <v>0</v>
      </c>
    </row>
    <row r="53" spans="1:7" ht="60" x14ac:dyDescent="0.25">
      <c r="A53" s="17">
        <v>46</v>
      </c>
      <c r="B53" s="9" t="s">
        <v>470</v>
      </c>
      <c r="C53" s="9" t="s">
        <v>471</v>
      </c>
      <c r="D53" s="9" t="s">
        <v>81</v>
      </c>
      <c r="E53" s="10">
        <v>14</v>
      </c>
      <c r="F53" s="10"/>
      <c r="G53" s="10">
        <f t="shared" si="1"/>
        <v>0</v>
      </c>
    </row>
    <row r="54" spans="1:7" ht="45" x14ac:dyDescent="0.25">
      <c r="A54" s="17">
        <v>47</v>
      </c>
      <c r="B54" s="9" t="s">
        <v>470</v>
      </c>
      <c r="C54" s="9" t="s">
        <v>677</v>
      </c>
      <c r="D54" s="9" t="s">
        <v>81</v>
      </c>
      <c r="E54" s="10">
        <v>1</v>
      </c>
      <c r="F54" s="10"/>
      <c r="G54" s="10">
        <f t="shared" si="1"/>
        <v>0</v>
      </c>
    </row>
    <row r="55" spans="1:7" x14ac:dyDescent="0.25">
      <c r="A55" s="11"/>
      <c r="B55" s="11"/>
      <c r="C55" s="11" t="s">
        <v>469</v>
      </c>
      <c r="D55" s="11"/>
      <c r="E55" s="11"/>
      <c r="F55" s="11"/>
      <c r="G55" s="11">
        <f>SUM(G47:G54)</f>
        <v>0</v>
      </c>
    </row>
    <row r="56" spans="1:7" x14ac:dyDescent="0.25">
      <c r="A56" s="8" t="s">
        <v>9</v>
      </c>
      <c r="B56" s="8"/>
      <c r="C56" s="8" t="s">
        <v>468</v>
      </c>
      <c r="D56" s="8"/>
      <c r="E56" s="8"/>
      <c r="F56" s="8"/>
      <c r="G56" s="8"/>
    </row>
    <row r="57" spans="1:7" ht="45" x14ac:dyDescent="0.25">
      <c r="A57" s="17">
        <v>48</v>
      </c>
      <c r="B57" s="9" t="s">
        <v>426</v>
      </c>
      <c r="C57" s="9" t="s">
        <v>680</v>
      </c>
      <c r="D57" s="9" t="s">
        <v>22</v>
      </c>
      <c r="E57" s="10">
        <v>31</v>
      </c>
      <c r="F57" s="10"/>
      <c r="G57" s="10">
        <f t="shared" ref="G57:G62" si="2">ROUND(E57*F57,2)</f>
        <v>0</v>
      </c>
    </row>
    <row r="58" spans="1:7" ht="45" x14ac:dyDescent="0.25">
      <c r="A58" s="17">
        <v>49</v>
      </c>
      <c r="B58" s="9" t="s">
        <v>426</v>
      </c>
      <c r="C58" s="9" t="s">
        <v>678</v>
      </c>
      <c r="D58" s="9" t="s">
        <v>22</v>
      </c>
      <c r="E58" s="10">
        <v>45</v>
      </c>
      <c r="F58" s="10"/>
      <c r="G58" s="10">
        <f t="shared" si="2"/>
        <v>0</v>
      </c>
    </row>
    <row r="59" spans="1:7" ht="45" x14ac:dyDescent="0.25">
      <c r="A59" s="17">
        <v>50</v>
      </c>
      <c r="B59" s="9" t="s">
        <v>426</v>
      </c>
      <c r="C59" s="9" t="s">
        <v>679</v>
      </c>
      <c r="D59" s="9" t="s">
        <v>22</v>
      </c>
      <c r="E59" s="10">
        <v>44</v>
      </c>
      <c r="F59" s="10"/>
      <c r="G59" s="10">
        <f t="shared" si="2"/>
        <v>0</v>
      </c>
    </row>
    <row r="60" spans="1:7" ht="45" x14ac:dyDescent="0.25">
      <c r="A60" s="17">
        <v>51</v>
      </c>
      <c r="B60" s="9" t="s">
        <v>426</v>
      </c>
      <c r="C60" s="9" t="s">
        <v>681</v>
      </c>
      <c r="D60" s="9" t="s">
        <v>22</v>
      </c>
      <c r="E60" s="10">
        <v>40</v>
      </c>
      <c r="F60" s="10"/>
      <c r="G60" s="10">
        <f t="shared" si="2"/>
        <v>0</v>
      </c>
    </row>
    <row r="61" spans="1:7" ht="45" x14ac:dyDescent="0.25">
      <c r="A61" s="17">
        <v>52</v>
      </c>
      <c r="B61" s="9" t="s">
        <v>426</v>
      </c>
      <c r="C61" s="9" t="s">
        <v>682</v>
      </c>
      <c r="D61" s="9" t="s">
        <v>22</v>
      </c>
      <c r="E61" s="10">
        <v>52</v>
      </c>
      <c r="F61" s="10"/>
      <c r="G61" s="10">
        <f t="shared" si="2"/>
        <v>0</v>
      </c>
    </row>
    <row r="62" spans="1:7" ht="45" x14ac:dyDescent="0.25">
      <c r="A62" s="17">
        <v>53</v>
      </c>
      <c r="B62" s="9" t="s">
        <v>426</v>
      </c>
      <c r="C62" s="9" t="s">
        <v>683</v>
      </c>
      <c r="D62" s="9" t="s">
        <v>22</v>
      </c>
      <c r="E62" s="10">
        <v>7</v>
      </c>
      <c r="F62" s="10"/>
      <c r="G62" s="10">
        <f t="shared" si="2"/>
        <v>0</v>
      </c>
    </row>
    <row r="63" spans="1:7" x14ac:dyDescent="0.25">
      <c r="A63" s="11"/>
      <c r="B63" s="11"/>
      <c r="C63" s="11" t="s">
        <v>467</v>
      </c>
      <c r="D63" s="11"/>
      <c r="E63" s="11"/>
      <c r="F63" s="11"/>
      <c r="G63" s="11">
        <f>SUM(G57:G62)</f>
        <v>0</v>
      </c>
    </row>
    <row r="64" spans="1:7" x14ac:dyDescent="0.25">
      <c r="A64" s="8" t="s">
        <v>10</v>
      </c>
      <c r="B64" s="8"/>
      <c r="C64" s="8" t="s">
        <v>466</v>
      </c>
      <c r="D64" s="8"/>
      <c r="E64" s="8"/>
      <c r="F64" s="8"/>
      <c r="G64" s="8"/>
    </row>
    <row r="65" spans="1:7" x14ac:dyDescent="0.25">
      <c r="A65" s="17">
        <f>A62+1</f>
        <v>54</v>
      </c>
      <c r="B65" s="9" t="s">
        <v>426</v>
      </c>
      <c r="C65" s="9" t="s">
        <v>465</v>
      </c>
      <c r="D65" s="9" t="s">
        <v>22</v>
      </c>
      <c r="E65" s="15">
        <v>185</v>
      </c>
      <c r="F65" s="10"/>
      <c r="G65" s="10">
        <f t="shared" ref="G65:G78" si="3">ROUND(E65*F65,2)</f>
        <v>0</v>
      </c>
    </row>
    <row r="66" spans="1:7" ht="30" x14ac:dyDescent="0.25">
      <c r="A66" s="17">
        <f>A65+1</f>
        <v>55</v>
      </c>
      <c r="B66" s="9" t="s">
        <v>426</v>
      </c>
      <c r="C66" s="9" t="s">
        <v>684</v>
      </c>
      <c r="D66" s="9" t="s">
        <v>22</v>
      </c>
      <c r="E66" s="10">
        <v>108</v>
      </c>
      <c r="F66" s="10"/>
      <c r="G66" s="10">
        <f t="shared" si="3"/>
        <v>0</v>
      </c>
    </row>
    <row r="67" spans="1:7" ht="30" x14ac:dyDescent="0.25">
      <c r="A67" s="17">
        <f t="shared" ref="A67:A78" si="4">A66+1</f>
        <v>56</v>
      </c>
      <c r="B67" s="9" t="s">
        <v>426</v>
      </c>
      <c r="C67" s="9" t="s">
        <v>685</v>
      </c>
      <c r="D67" s="9" t="s">
        <v>22</v>
      </c>
      <c r="E67" s="10">
        <v>185</v>
      </c>
      <c r="F67" s="10"/>
      <c r="G67" s="10">
        <f t="shared" si="3"/>
        <v>0</v>
      </c>
    </row>
    <row r="68" spans="1:7" ht="30" x14ac:dyDescent="0.25">
      <c r="A68" s="17">
        <f t="shared" si="4"/>
        <v>57</v>
      </c>
      <c r="B68" s="9" t="s">
        <v>426</v>
      </c>
      <c r="C68" s="9" t="s">
        <v>461</v>
      </c>
      <c r="D68" s="9" t="s">
        <v>22</v>
      </c>
      <c r="E68" s="10">
        <v>132</v>
      </c>
      <c r="F68" s="10"/>
      <c r="G68" s="10">
        <f t="shared" si="3"/>
        <v>0</v>
      </c>
    </row>
    <row r="69" spans="1:7" ht="45" x14ac:dyDescent="0.25">
      <c r="A69" s="17">
        <f t="shared" si="4"/>
        <v>58</v>
      </c>
      <c r="B69" s="9" t="s">
        <v>426</v>
      </c>
      <c r="C69" s="9" t="s">
        <v>441</v>
      </c>
      <c r="D69" s="9" t="s">
        <v>439</v>
      </c>
      <c r="E69" s="10">
        <v>2</v>
      </c>
      <c r="F69" s="10"/>
      <c r="G69" s="10">
        <f t="shared" si="3"/>
        <v>0</v>
      </c>
    </row>
    <row r="70" spans="1:7" ht="45" x14ac:dyDescent="0.25">
      <c r="A70" s="17">
        <f t="shared" si="4"/>
        <v>59</v>
      </c>
      <c r="B70" s="9" t="s">
        <v>426</v>
      </c>
      <c r="C70" s="9" t="s">
        <v>440</v>
      </c>
      <c r="D70" s="9" t="s">
        <v>439</v>
      </c>
      <c r="E70" s="10">
        <v>142</v>
      </c>
      <c r="F70" s="10"/>
      <c r="G70" s="10">
        <f t="shared" si="3"/>
        <v>0</v>
      </c>
    </row>
    <row r="71" spans="1:7" x14ac:dyDescent="0.25">
      <c r="A71" s="17">
        <f t="shared" si="4"/>
        <v>60</v>
      </c>
      <c r="B71" s="9" t="s">
        <v>426</v>
      </c>
      <c r="C71" s="9" t="s">
        <v>438</v>
      </c>
      <c r="D71" s="9" t="s">
        <v>81</v>
      </c>
      <c r="E71" s="10">
        <v>1</v>
      </c>
      <c r="F71" s="10"/>
      <c r="G71" s="10">
        <f t="shared" si="3"/>
        <v>0</v>
      </c>
    </row>
    <row r="72" spans="1:7" ht="45" x14ac:dyDescent="0.25">
      <c r="A72" s="17">
        <f t="shared" si="4"/>
        <v>61</v>
      </c>
      <c r="B72" s="9" t="s">
        <v>426</v>
      </c>
      <c r="C72" s="9" t="s">
        <v>437</v>
      </c>
      <c r="D72" s="9" t="s">
        <v>433</v>
      </c>
      <c r="E72" s="14">
        <v>1</v>
      </c>
      <c r="F72" s="10"/>
      <c r="G72" s="10">
        <f t="shared" si="3"/>
        <v>0</v>
      </c>
    </row>
    <row r="73" spans="1:7" ht="45" x14ac:dyDescent="0.25">
      <c r="A73" s="17">
        <f t="shared" si="4"/>
        <v>62</v>
      </c>
      <c r="B73" s="9" t="s">
        <v>426</v>
      </c>
      <c r="C73" s="9" t="s">
        <v>436</v>
      </c>
      <c r="D73" s="9" t="s">
        <v>433</v>
      </c>
      <c r="E73" s="14">
        <v>71</v>
      </c>
      <c r="F73" s="10"/>
      <c r="G73" s="10">
        <f t="shared" si="3"/>
        <v>0</v>
      </c>
    </row>
    <row r="74" spans="1:7" ht="45" x14ac:dyDescent="0.25">
      <c r="A74" s="17">
        <f t="shared" si="4"/>
        <v>63</v>
      </c>
      <c r="B74" s="9" t="s">
        <v>426</v>
      </c>
      <c r="C74" s="9" t="s">
        <v>435</v>
      </c>
      <c r="D74" s="9" t="s">
        <v>433</v>
      </c>
      <c r="E74" s="14">
        <v>1</v>
      </c>
      <c r="F74" s="10"/>
      <c r="G74" s="10">
        <f t="shared" si="3"/>
        <v>0</v>
      </c>
    </row>
    <row r="75" spans="1:7" ht="45" x14ac:dyDescent="0.25">
      <c r="A75" s="17">
        <f t="shared" si="4"/>
        <v>64</v>
      </c>
      <c r="B75" s="9" t="s">
        <v>426</v>
      </c>
      <c r="C75" s="9" t="s">
        <v>434</v>
      </c>
      <c r="D75" s="9" t="s">
        <v>433</v>
      </c>
      <c r="E75" s="14">
        <v>71</v>
      </c>
      <c r="F75" s="10"/>
      <c r="G75" s="10">
        <f t="shared" si="3"/>
        <v>0</v>
      </c>
    </row>
    <row r="76" spans="1:7" ht="45" x14ac:dyDescent="0.25">
      <c r="A76" s="17">
        <f t="shared" si="4"/>
        <v>65</v>
      </c>
      <c r="B76" s="9" t="s">
        <v>426</v>
      </c>
      <c r="C76" s="9" t="s">
        <v>432</v>
      </c>
      <c r="D76" s="9" t="s">
        <v>430</v>
      </c>
      <c r="E76" s="14">
        <v>1</v>
      </c>
      <c r="F76" s="10"/>
      <c r="G76" s="10">
        <f t="shared" si="3"/>
        <v>0</v>
      </c>
    </row>
    <row r="77" spans="1:7" ht="60" x14ac:dyDescent="0.25">
      <c r="A77" s="17">
        <f t="shared" si="4"/>
        <v>66</v>
      </c>
      <c r="B77" s="9" t="s">
        <v>426</v>
      </c>
      <c r="C77" s="9" t="s">
        <v>431</v>
      </c>
      <c r="D77" s="9" t="s">
        <v>430</v>
      </c>
      <c r="E77" s="14">
        <v>71</v>
      </c>
      <c r="F77" s="10"/>
      <c r="G77" s="10">
        <f t="shared" si="3"/>
        <v>0</v>
      </c>
    </row>
    <row r="78" spans="1:7" ht="45" x14ac:dyDescent="0.25">
      <c r="A78" s="17">
        <f t="shared" si="4"/>
        <v>67</v>
      </c>
      <c r="B78" s="9" t="s">
        <v>426</v>
      </c>
      <c r="C78" s="9" t="s">
        <v>686</v>
      </c>
      <c r="D78" s="9" t="s">
        <v>22</v>
      </c>
      <c r="E78" s="10">
        <v>63</v>
      </c>
      <c r="F78" s="10"/>
      <c r="G78" s="10">
        <f t="shared" si="3"/>
        <v>0</v>
      </c>
    </row>
    <row r="79" spans="1:7" x14ac:dyDescent="0.25">
      <c r="A79" s="11"/>
      <c r="B79" s="11"/>
      <c r="C79" s="11" t="s">
        <v>464</v>
      </c>
      <c r="D79" s="11"/>
      <c r="E79" s="11"/>
      <c r="F79" s="11"/>
      <c r="G79" s="11">
        <f>SUM(G65:G78)</f>
        <v>0</v>
      </c>
    </row>
    <row r="80" spans="1:7" x14ac:dyDescent="0.25">
      <c r="A80" s="8" t="s">
        <v>11</v>
      </c>
      <c r="B80" s="8"/>
      <c r="C80" s="8" t="s">
        <v>463</v>
      </c>
      <c r="D80" s="8"/>
      <c r="E80" s="8"/>
      <c r="F80" s="8"/>
      <c r="G80" s="8"/>
    </row>
    <row r="81" spans="1:7" x14ac:dyDescent="0.25">
      <c r="A81" s="17">
        <f>A78+1</f>
        <v>68</v>
      </c>
      <c r="B81" s="9" t="s">
        <v>426</v>
      </c>
      <c r="C81" s="9" t="s">
        <v>462</v>
      </c>
      <c r="D81" s="9" t="s">
        <v>22</v>
      </c>
      <c r="E81" s="15">
        <v>585</v>
      </c>
      <c r="F81" s="10"/>
      <c r="G81" s="10">
        <f t="shared" ref="G81:G97" si="5">ROUND(E81*F81,2)</f>
        <v>0</v>
      </c>
    </row>
    <row r="82" spans="1:7" ht="30" x14ac:dyDescent="0.25">
      <c r="A82" s="17">
        <f>A81+1</f>
        <v>69</v>
      </c>
      <c r="B82" s="9" t="s">
        <v>426</v>
      </c>
      <c r="C82" s="9" t="s">
        <v>684</v>
      </c>
      <c r="D82" s="9" t="s">
        <v>22</v>
      </c>
      <c r="E82" s="10">
        <v>457</v>
      </c>
      <c r="F82" s="10"/>
      <c r="G82" s="10">
        <f t="shared" si="5"/>
        <v>0</v>
      </c>
    </row>
    <row r="83" spans="1:7" ht="30" x14ac:dyDescent="0.25">
      <c r="A83" s="17">
        <f>A82+1</f>
        <v>70</v>
      </c>
      <c r="B83" s="9" t="s">
        <v>426</v>
      </c>
      <c r="C83" s="9" t="s">
        <v>685</v>
      </c>
      <c r="D83" s="9" t="s">
        <v>22</v>
      </c>
      <c r="E83" s="10">
        <v>585</v>
      </c>
      <c r="F83" s="10"/>
      <c r="G83" s="10">
        <f t="shared" si="5"/>
        <v>0</v>
      </c>
    </row>
    <row r="84" spans="1:7" ht="30" x14ac:dyDescent="0.25">
      <c r="A84" s="17">
        <f t="shared" ref="A84:A97" si="6">A83+1</f>
        <v>71</v>
      </c>
      <c r="B84" s="9" t="s">
        <v>426</v>
      </c>
      <c r="C84" s="9" t="s">
        <v>461</v>
      </c>
      <c r="D84" s="9" t="s">
        <v>22</v>
      </c>
      <c r="E84" s="10">
        <v>498</v>
      </c>
      <c r="F84" s="10"/>
      <c r="G84" s="10">
        <f t="shared" si="5"/>
        <v>0</v>
      </c>
    </row>
    <row r="85" spans="1:7" ht="45" x14ac:dyDescent="0.25">
      <c r="A85" s="17">
        <f t="shared" si="6"/>
        <v>72</v>
      </c>
      <c r="B85" s="9" t="s">
        <v>426</v>
      </c>
      <c r="C85" s="9" t="s">
        <v>441</v>
      </c>
      <c r="D85" s="9" t="s">
        <v>439</v>
      </c>
      <c r="E85" s="10">
        <v>1</v>
      </c>
      <c r="F85" s="10"/>
      <c r="G85" s="10">
        <f t="shared" si="5"/>
        <v>0</v>
      </c>
    </row>
    <row r="86" spans="1:7" ht="45" x14ac:dyDescent="0.25">
      <c r="A86" s="17">
        <f t="shared" si="6"/>
        <v>73</v>
      </c>
      <c r="B86" s="9" t="s">
        <v>426</v>
      </c>
      <c r="C86" s="9" t="s">
        <v>451</v>
      </c>
      <c r="D86" s="9" t="s">
        <v>439</v>
      </c>
      <c r="E86" s="10">
        <v>1</v>
      </c>
      <c r="F86" s="10"/>
      <c r="G86" s="10">
        <f t="shared" si="5"/>
        <v>0</v>
      </c>
    </row>
    <row r="87" spans="1:7" ht="45" x14ac:dyDescent="0.25">
      <c r="A87" s="17">
        <f t="shared" si="6"/>
        <v>74</v>
      </c>
      <c r="B87" s="9" t="s">
        <v>426</v>
      </c>
      <c r="C87" s="9" t="s">
        <v>440</v>
      </c>
      <c r="D87" s="9" t="s">
        <v>439</v>
      </c>
      <c r="E87" s="10">
        <v>286</v>
      </c>
      <c r="F87" s="10"/>
      <c r="G87" s="10">
        <f t="shared" si="5"/>
        <v>0</v>
      </c>
    </row>
    <row r="88" spans="1:7" ht="45" x14ac:dyDescent="0.25">
      <c r="A88" s="17">
        <f t="shared" si="6"/>
        <v>75</v>
      </c>
      <c r="B88" s="9" t="s">
        <v>426</v>
      </c>
      <c r="C88" s="9" t="s">
        <v>460</v>
      </c>
      <c r="D88" s="9" t="s">
        <v>439</v>
      </c>
      <c r="E88" s="10">
        <v>1</v>
      </c>
      <c r="F88" s="10"/>
      <c r="G88" s="10">
        <f t="shared" si="5"/>
        <v>0</v>
      </c>
    </row>
    <row r="89" spans="1:7" ht="30" x14ac:dyDescent="0.25">
      <c r="A89" s="17">
        <f t="shared" si="6"/>
        <v>76</v>
      </c>
      <c r="B89" s="9" t="s">
        <v>426</v>
      </c>
      <c r="C89" s="9" t="s">
        <v>450</v>
      </c>
      <c r="D89" s="9" t="s">
        <v>439</v>
      </c>
      <c r="E89" s="10">
        <v>1</v>
      </c>
      <c r="F89" s="10"/>
      <c r="G89" s="10">
        <f t="shared" si="5"/>
        <v>0</v>
      </c>
    </row>
    <row r="90" spans="1:7" x14ac:dyDescent="0.25">
      <c r="A90" s="17">
        <f t="shared" si="6"/>
        <v>77</v>
      </c>
      <c r="B90" s="9" t="s">
        <v>426</v>
      </c>
      <c r="C90" s="9" t="s">
        <v>438</v>
      </c>
      <c r="D90" s="9" t="s">
        <v>81</v>
      </c>
      <c r="E90" s="10">
        <v>2</v>
      </c>
      <c r="F90" s="10"/>
      <c r="G90" s="10">
        <f t="shared" si="5"/>
        <v>0</v>
      </c>
    </row>
    <row r="91" spans="1:7" ht="45" x14ac:dyDescent="0.25">
      <c r="A91" s="17">
        <f t="shared" si="6"/>
        <v>78</v>
      </c>
      <c r="B91" s="9" t="s">
        <v>426</v>
      </c>
      <c r="C91" s="9" t="s">
        <v>437</v>
      </c>
      <c r="D91" s="9" t="s">
        <v>433</v>
      </c>
      <c r="E91" s="14">
        <v>1</v>
      </c>
      <c r="F91" s="10"/>
      <c r="G91" s="10">
        <f t="shared" si="5"/>
        <v>0</v>
      </c>
    </row>
    <row r="92" spans="1:7" ht="45" x14ac:dyDescent="0.25">
      <c r="A92" s="17">
        <f t="shared" si="6"/>
        <v>79</v>
      </c>
      <c r="B92" s="9" t="s">
        <v>426</v>
      </c>
      <c r="C92" s="9" t="s">
        <v>436</v>
      </c>
      <c r="D92" s="9" t="s">
        <v>433</v>
      </c>
      <c r="E92" s="14">
        <v>143</v>
      </c>
      <c r="F92" s="10"/>
      <c r="G92" s="10">
        <f t="shared" si="5"/>
        <v>0</v>
      </c>
    </row>
    <row r="93" spans="1:7" ht="45" x14ac:dyDescent="0.25">
      <c r="A93" s="17">
        <f t="shared" si="6"/>
        <v>80</v>
      </c>
      <c r="B93" s="9" t="s">
        <v>426</v>
      </c>
      <c r="C93" s="9" t="s">
        <v>435</v>
      </c>
      <c r="D93" s="9" t="s">
        <v>433</v>
      </c>
      <c r="E93" s="14">
        <v>1</v>
      </c>
      <c r="F93" s="10"/>
      <c r="G93" s="10">
        <f t="shared" si="5"/>
        <v>0</v>
      </c>
    </row>
    <row r="94" spans="1:7" ht="45" x14ac:dyDescent="0.25">
      <c r="A94" s="17">
        <f t="shared" si="6"/>
        <v>81</v>
      </c>
      <c r="B94" s="9" t="s">
        <v>426</v>
      </c>
      <c r="C94" s="9" t="s">
        <v>434</v>
      </c>
      <c r="D94" s="9" t="s">
        <v>433</v>
      </c>
      <c r="E94" s="14">
        <v>143</v>
      </c>
      <c r="F94" s="10"/>
      <c r="G94" s="10">
        <f t="shared" si="5"/>
        <v>0</v>
      </c>
    </row>
    <row r="95" spans="1:7" ht="45" x14ac:dyDescent="0.25">
      <c r="A95" s="17">
        <f t="shared" si="6"/>
        <v>82</v>
      </c>
      <c r="B95" s="9" t="s">
        <v>426</v>
      </c>
      <c r="C95" s="9" t="s">
        <v>432</v>
      </c>
      <c r="D95" s="9" t="s">
        <v>430</v>
      </c>
      <c r="E95" s="14">
        <v>1</v>
      </c>
      <c r="F95" s="10"/>
      <c r="G95" s="10">
        <f t="shared" si="5"/>
        <v>0</v>
      </c>
    </row>
    <row r="96" spans="1:7" ht="60" x14ac:dyDescent="0.25">
      <c r="A96" s="17">
        <f t="shared" si="6"/>
        <v>83</v>
      </c>
      <c r="B96" s="9" t="s">
        <v>426</v>
      </c>
      <c r="C96" s="9" t="s">
        <v>431</v>
      </c>
      <c r="D96" s="9" t="s">
        <v>430</v>
      </c>
      <c r="E96" s="14">
        <v>143</v>
      </c>
      <c r="F96" s="10"/>
      <c r="G96" s="10">
        <f t="shared" si="5"/>
        <v>0</v>
      </c>
    </row>
    <row r="97" spans="1:7" ht="45" x14ac:dyDescent="0.25">
      <c r="A97" s="17">
        <f t="shared" si="6"/>
        <v>84</v>
      </c>
      <c r="B97" s="9" t="s">
        <v>426</v>
      </c>
      <c r="C97" s="9" t="s">
        <v>686</v>
      </c>
      <c r="D97" s="9" t="s">
        <v>22</v>
      </c>
      <c r="E97" s="10">
        <v>63</v>
      </c>
      <c r="F97" s="10"/>
      <c r="G97" s="10">
        <f t="shared" si="5"/>
        <v>0</v>
      </c>
    </row>
    <row r="98" spans="1:7" x14ac:dyDescent="0.25">
      <c r="A98" s="11"/>
      <c r="B98" s="11"/>
      <c r="C98" s="11" t="s">
        <v>459</v>
      </c>
      <c r="D98" s="11"/>
      <c r="E98" s="11"/>
      <c r="F98" s="11"/>
      <c r="G98" s="11">
        <f>SUM(G81:G97)</f>
        <v>0</v>
      </c>
    </row>
    <row r="99" spans="1:7" x14ac:dyDescent="0.25">
      <c r="A99" s="8" t="s">
        <v>12</v>
      </c>
      <c r="B99" s="8"/>
      <c r="C99" s="8" t="s">
        <v>458</v>
      </c>
      <c r="D99" s="8"/>
      <c r="E99" s="8"/>
      <c r="F99" s="8"/>
      <c r="G99" s="8"/>
    </row>
    <row r="100" spans="1:7" x14ac:dyDescent="0.25">
      <c r="A100" s="17">
        <f>A97+1</f>
        <v>85</v>
      </c>
      <c r="B100" s="9" t="s">
        <v>426</v>
      </c>
      <c r="C100" s="9" t="s">
        <v>457</v>
      </c>
      <c r="D100" s="9" t="s">
        <v>22</v>
      </c>
      <c r="E100" s="15">
        <v>760</v>
      </c>
      <c r="F100" s="10"/>
      <c r="G100" s="10">
        <f t="shared" ref="G100:G117" si="7">ROUND(E100*F100,2)</f>
        <v>0</v>
      </c>
    </row>
    <row r="101" spans="1:7" ht="30" x14ac:dyDescent="0.25">
      <c r="A101" s="17">
        <f>A100+1</f>
        <v>86</v>
      </c>
      <c r="B101" s="9" t="s">
        <v>426</v>
      </c>
      <c r="C101" s="9" t="s">
        <v>684</v>
      </c>
      <c r="D101" s="9" t="s">
        <v>22</v>
      </c>
      <c r="E101" s="10">
        <v>760</v>
      </c>
      <c r="F101" s="10"/>
      <c r="G101" s="10">
        <f t="shared" si="7"/>
        <v>0</v>
      </c>
    </row>
    <row r="102" spans="1:7" ht="30" x14ac:dyDescent="0.25">
      <c r="A102" s="17">
        <f t="shared" ref="A102:A117" si="8">A101+1</f>
        <v>87</v>
      </c>
      <c r="B102" s="9" t="s">
        <v>426</v>
      </c>
      <c r="C102" s="9" t="s">
        <v>685</v>
      </c>
      <c r="D102" s="9" t="s">
        <v>22</v>
      </c>
      <c r="E102" s="10">
        <v>760</v>
      </c>
      <c r="F102" s="10"/>
      <c r="G102" s="10">
        <f t="shared" si="7"/>
        <v>0</v>
      </c>
    </row>
    <row r="103" spans="1:7" ht="30" x14ac:dyDescent="0.25">
      <c r="A103" s="17">
        <f t="shared" si="8"/>
        <v>88</v>
      </c>
      <c r="B103" s="9" t="s">
        <v>426</v>
      </c>
      <c r="C103" s="9" t="s">
        <v>456</v>
      </c>
      <c r="D103" s="9" t="s">
        <v>22</v>
      </c>
      <c r="E103" s="10">
        <v>100</v>
      </c>
      <c r="F103" s="10"/>
      <c r="G103" s="10">
        <f t="shared" si="7"/>
        <v>0</v>
      </c>
    </row>
    <row r="104" spans="1:7" ht="30" x14ac:dyDescent="0.25">
      <c r="A104" s="17">
        <f t="shared" si="8"/>
        <v>89</v>
      </c>
      <c r="B104" s="9" t="s">
        <v>426</v>
      </c>
      <c r="C104" s="9" t="s">
        <v>455</v>
      </c>
      <c r="D104" s="9" t="s">
        <v>22</v>
      </c>
      <c r="E104" s="10">
        <v>698</v>
      </c>
      <c r="F104" s="10"/>
      <c r="G104" s="10">
        <f t="shared" si="7"/>
        <v>0</v>
      </c>
    </row>
    <row r="105" spans="1:7" ht="45" x14ac:dyDescent="0.25">
      <c r="A105" s="17">
        <f t="shared" si="8"/>
        <v>90</v>
      </c>
      <c r="B105" s="9" t="s">
        <v>426</v>
      </c>
      <c r="C105" s="9" t="s">
        <v>454</v>
      </c>
      <c r="D105" s="9" t="s">
        <v>439</v>
      </c>
      <c r="E105" s="10">
        <v>1</v>
      </c>
      <c r="F105" s="10"/>
      <c r="G105" s="10">
        <f t="shared" si="7"/>
        <v>0</v>
      </c>
    </row>
    <row r="106" spans="1:7" ht="45" x14ac:dyDescent="0.25">
      <c r="A106" s="17">
        <f t="shared" si="8"/>
        <v>91</v>
      </c>
      <c r="B106" s="9" t="s">
        <v>426</v>
      </c>
      <c r="C106" s="9" t="s">
        <v>453</v>
      </c>
      <c r="D106" s="9" t="s">
        <v>439</v>
      </c>
      <c r="E106" s="10">
        <v>47</v>
      </c>
      <c r="F106" s="10"/>
      <c r="G106" s="10">
        <f t="shared" si="7"/>
        <v>0</v>
      </c>
    </row>
    <row r="107" spans="1:7" ht="60" x14ac:dyDescent="0.25">
      <c r="A107" s="17">
        <f t="shared" si="8"/>
        <v>92</v>
      </c>
      <c r="B107" s="9" t="s">
        <v>426</v>
      </c>
      <c r="C107" s="9" t="s">
        <v>452</v>
      </c>
      <c r="D107" s="9" t="s">
        <v>439</v>
      </c>
      <c r="E107" s="10">
        <v>1</v>
      </c>
      <c r="F107" s="10"/>
      <c r="G107" s="10">
        <f t="shared" si="7"/>
        <v>0</v>
      </c>
    </row>
    <row r="108" spans="1:7" ht="45" x14ac:dyDescent="0.25">
      <c r="A108" s="17">
        <f t="shared" si="8"/>
        <v>93</v>
      </c>
      <c r="B108" s="9" t="s">
        <v>426</v>
      </c>
      <c r="C108" s="9" t="s">
        <v>451</v>
      </c>
      <c r="D108" s="9" t="s">
        <v>439</v>
      </c>
      <c r="E108" s="10">
        <v>4</v>
      </c>
      <c r="F108" s="10"/>
      <c r="G108" s="10">
        <f t="shared" si="7"/>
        <v>0</v>
      </c>
    </row>
    <row r="109" spans="1:7" ht="45" x14ac:dyDescent="0.25">
      <c r="A109" s="17">
        <f t="shared" si="8"/>
        <v>94</v>
      </c>
      <c r="B109" s="9" t="s">
        <v>426</v>
      </c>
      <c r="C109" s="9" t="s">
        <v>440</v>
      </c>
      <c r="D109" s="9" t="s">
        <v>439</v>
      </c>
      <c r="E109" s="10">
        <v>140</v>
      </c>
      <c r="F109" s="10"/>
      <c r="G109" s="10">
        <f t="shared" si="7"/>
        <v>0</v>
      </c>
    </row>
    <row r="110" spans="1:7" ht="30" x14ac:dyDescent="0.25">
      <c r="A110" s="17">
        <f t="shared" si="8"/>
        <v>95</v>
      </c>
      <c r="B110" s="9" t="s">
        <v>426</v>
      </c>
      <c r="C110" s="9" t="s">
        <v>450</v>
      </c>
      <c r="D110" s="9" t="s">
        <v>439</v>
      </c>
      <c r="E110" s="10">
        <v>4</v>
      </c>
      <c r="F110" s="10"/>
      <c r="G110" s="10">
        <f t="shared" si="7"/>
        <v>0</v>
      </c>
    </row>
    <row r="111" spans="1:7" x14ac:dyDescent="0.25">
      <c r="A111" s="17">
        <f t="shared" si="8"/>
        <v>96</v>
      </c>
      <c r="B111" s="9" t="s">
        <v>426</v>
      </c>
      <c r="C111" s="9" t="s">
        <v>438</v>
      </c>
      <c r="D111" s="9" t="s">
        <v>81</v>
      </c>
      <c r="E111" s="10">
        <v>1</v>
      </c>
      <c r="F111" s="10"/>
      <c r="G111" s="10">
        <f t="shared" si="7"/>
        <v>0</v>
      </c>
    </row>
    <row r="112" spans="1:7" ht="45" x14ac:dyDescent="0.25">
      <c r="A112" s="17">
        <f t="shared" si="8"/>
        <v>97</v>
      </c>
      <c r="B112" s="9" t="s">
        <v>426</v>
      </c>
      <c r="C112" s="9" t="s">
        <v>437</v>
      </c>
      <c r="D112" s="9" t="s">
        <v>433</v>
      </c>
      <c r="E112" s="14">
        <v>4</v>
      </c>
      <c r="F112" s="10"/>
      <c r="G112" s="10">
        <f t="shared" si="7"/>
        <v>0</v>
      </c>
    </row>
    <row r="113" spans="1:7" ht="45" x14ac:dyDescent="0.25">
      <c r="A113" s="17">
        <f t="shared" si="8"/>
        <v>98</v>
      </c>
      <c r="B113" s="9" t="s">
        <v>426</v>
      </c>
      <c r="C113" s="9" t="s">
        <v>436</v>
      </c>
      <c r="D113" s="9" t="s">
        <v>433</v>
      </c>
      <c r="E113" s="14">
        <v>140</v>
      </c>
      <c r="F113" s="10"/>
      <c r="G113" s="10">
        <f t="shared" si="7"/>
        <v>0</v>
      </c>
    </row>
    <row r="114" spans="1:7" ht="45" x14ac:dyDescent="0.25">
      <c r="A114" s="17">
        <f t="shared" si="8"/>
        <v>99</v>
      </c>
      <c r="B114" s="9" t="s">
        <v>426</v>
      </c>
      <c r="C114" s="9" t="s">
        <v>435</v>
      </c>
      <c r="D114" s="9" t="s">
        <v>433</v>
      </c>
      <c r="E114" s="14">
        <v>4</v>
      </c>
      <c r="F114" s="10"/>
      <c r="G114" s="10">
        <f t="shared" si="7"/>
        <v>0</v>
      </c>
    </row>
    <row r="115" spans="1:7" ht="45" x14ac:dyDescent="0.25">
      <c r="A115" s="17">
        <f t="shared" si="8"/>
        <v>100</v>
      </c>
      <c r="B115" s="9" t="s">
        <v>426</v>
      </c>
      <c r="C115" s="9" t="s">
        <v>434</v>
      </c>
      <c r="D115" s="9" t="s">
        <v>433</v>
      </c>
      <c r="E115" s="14">
        <v>140</v>
      </c>
      <c r="F115" s="10"/>
      <c r="G115" s="10">
        <f t="shared" si="7"/>
        <v>0</v>
      </c>
    </row>
    <row r="116" spans="1:7" ht="45" x14ac:dyDescent="0.25">
      <c r="A116" s="17">
        <f t="shared" si="8"/>
        <v>101</v>
      </c>
      <c r="B116" s="9" t="s">
        <v>426</v>
      </c>
      <c r="C116" s="9" t="s">
        <v>432</v>
      </c>
      <c r="D116" s="9" t="s">
        <v>430</v>
      </c>
      <c r="E116" s="14">
        <v>4</v>
      </c>
      <c r="F116" s="10"/>
      <c r="G116" s="10">
        <f t="shared" si="7"/>
        <v>0</v>
      </c>
    </row>
    <row r="117" spans="1:7" ht="60" x14ac:dyDescent="0.25">
      <c r="A117" s="17">
        <f t="shared" si="8"/>
        <v>102</v>
      </c>
      <c r="B117" s="9" t="s">
        <v>426</v>
      </c>
      <c r="C117" s="9" t="s">
        <v>431</v>
      </c>
      <c r="D117" s="9" t="s">
        <v>430</v>
      </c>
      <c r="E117" s="14">
        <v>140</v>
      </c>
      <c r="F117" s="10"/>
      <c r="G117" s="10">
        <f t="shared" si="7"/>
        <v>0</v>
      </c>
    </row>
    <row r="118" spans="1:7" x14ac:dyDescent="0.25">
      <c r="A118" s="11"/>
      <c r="B118" s="11"/>
      <c r="C118" s="11" t="s">
        <v>449</v>
      </c>
      <c r="D118" s="11"/>
      <c r="E118" s="11"/>
      <c r="F118" s="11"/>
      <c r="G118" s="11">
        <f>SUM(G100:G117)</f>
        <v>0</v>
      </c>
    </row>
    <row r="119" spans="1:7" x14ac:dyDescent="0.25">
      <c r="A119" s="8" t="s">
        <v>13</v>
      </c>
      <c r="B119" s="8"/>
      <c r="C119" s="8" t="s">
        <v>448</v>
      </c>
      <c r="D119" s="8"/>
      <c r="E119" s="8"/>
      <c r="F119" s="8"/>
      <c r="G119" s="8"/>
    </row>
    <row r="120" spans="1:7" x14ac:dyDescent="0.25">
      <c r="A120" s="17">
        <f>A117+1</f>
        <v>103</v>
      </c>
      <c r="B120" s="9" t="s">
        <v>426</v>
      </c>
      <c r="C120" s="9" t="s">
        <v>447</v>
      </c>
      <c r="D120" s="9" t="s">
        <v>22</v>
      </c>
      <c r="E120" s="15">
        <v>365</v>
      </c>
      <c r="F120" s="10"/>
      <c r="G120" s="10">
        <f t="shared" ref="G120:G133" si="9">ROUND(E120*F120,2)</f>
        <v>0</v>
      </c>
    </row>
    <row r="121" spans="1:7" ht="30" x14ac:dyDescent="0.25">
      <c r="A121" s="17">
        <f>A120+1</f>
        <v>104</v>
      </c>
      <c r="B121" s="9" t="s">
        <v>426</v>
      </c>
      <c r="C121" s="9" t="s">
        <v>684</v>
      </c>
      <c r="D121" s="9" t="s">
        <v>22</v>
      </c>
      <c r="E121" s="10">
        <v>263</v>
      </c>
      <c r="F121" s="10"/>
      <c r="G121" s="10">
        <f t="shared" si="9"/>
        <v>0</v>
      </c>
    </row>
    <row r="122" spans="1:7" ht="30" x14ac:dyDescent="0.25">
      <c r="A122" s="17">
        <f>A121+1</f>
        <v>105</v>
      </c>
      <c r="B122" s="9" t="s">
        <v>426</v>
      </c>
      <c r="C122" s="9" t="s">
        <v>685</v>
      </c>
      <c r="D122" s="9" t="s">
        <v>22</v>
      </c>
      <c r="E122" s="10">
        <v>365</v>
      </c>
      <c r="F122" s="10"/>
      <c r="G122" s="10">
        <f t="shared" si="9"/>
        <v>0</v>
      </c>
    </row>
    <row r="123" spans="1:7" ht="30" x14ac:dyDescent="0.25">
      <c r="A123" s="17">
        <f t="shared" ref="A123:A160" si="10">A122+1</f>
        <v>106</v>
      </c>
      <c r="B123" s="9" t="s">
        <v>426</v>
      </c>
      <c r="C123" s="9" t="s">
        <v>446</v>
      </c>
      <c r="D123" s="9" t="s">
        <v>22</v>
      </c>
      <c r="E123" s="10">
        <v>243</v>
      </c>
      <c r="F123" s="10"/>
      <c r="G123" s="10">
        <f t="shared" si="9"/>
        <v>0</v>
      </c>
    </row>
    <row r="124" spans="1:7" ht="45" x14ac:dyDescent="0.25">
      <c r="A124" s="17">
        <f t="shared" si="10"/>
        <v>107</v>
      </c>
      <c r="B124" s="9" t="s">
        <v>426</v>
      </c>
      <c r="C124" s="9" t="s">
        <v>441</v>
      </c>
      <c r="D124" s="9" t="s">
        <v>439</v>
      </c>
      <c r="E124" s="10">
        <v>2</v>
      </c>
      <c r="F124" s="10"/>
      <c r="G124" s="10">
        <f t="shared" si="9"/>
        <v>0</v>
      </c>
    </row>
    <row r="125" spans="1:7" ht="45" x14ac:dyDescent="0.25">
      <c r="A125" s="17">
        <f t="shared" si="10"/>
        <v>108</v>
      </c>
      <c r="B125" s="9" t="s">
        <v>426</v>
      </c>
      <c r="C125" s="9" t="s">
        <v>440</v>
      </c>
      <c r="D125" s="9" t="s">
        <v>439</v>
      </c>
      <c r="E125" s="10">
        <v>46</v>
      </c>
      <c r="F125" s="10"/>
      <c r="G125" s="10">
        <f t="shared" si="9"/>
        <v>0</v>
      </c>
    </row>
    <row r="126" spans="1:7" x14ac:dyDescent="0.25">
      <c r="A126" s="17">
        <f t="shared" si="10"/>
        <v>109</v>
      </c>
      <c r="B126" s="9" t="s">
        <v>426</v>
      </c>
      <c r="C126" s="9" t="s">
        <v>438</v>
      </c>
      <c r="D126" s="9" t="s">
        <v>81</v>
      </c>
      <c r="E126" s="10">
        <v>2</v>
      </c>
      <c r="F126" s="10"/>
      <c r="G126" s="10">
        <f t="shared" si="9"/>
        <v>0</v>
      </c>
    </row>
    <row r="127" spans="1:7" ht="45" x14ac:dyDescent="0.25">
      <c r="A127" s="17">
        <f t="shared" si="10"/>
        <v>110</v>
      </c>
      <c r="B127" s="9" t="s">
        <v>426</v>
      </c>
      <c r="C127" s="9" t="s">
        <v>437</v>
      </c>
      <c r="D127" s="9" t="s">
        <v>433</v>
      </c>
      <c r="E127" s="14">
        <v>1</v>
      </c>
      <c r="F127" s="10"/>
      <c r="G127" s="10">
        <f t="shared" si="9"/>
        <v>0</v>
      </c>
    </row>
    <row r="128" spans="1:7" ht="45" x14ac:dyDescent="0.25">
      <c r="A128" s="17">
        <f t="shared" si="10"/>
        <v>111</v>
      </c>
      <c r="B128" s="9" t="s">
        <v>426</v>
      </c>
      <c r="C128" s="9" t="s">
        <v>436</v>
      </c>
      <c r="D128" s="9" t="s">
        <v>433</v>
      </c>
      <c r="E128" s="14">
        <v>23</v>
      </c>
      <c r="F128" s="10"/>
      <c r="G128" s="10">
        <f t="shared" si="9"/>
        <v>0</v>
      </c>
    </row>
    <row r="129" spans="1:7" ht="45" x14ac:dyDescent="0.25">
      <c r="A129" s="17">
        <f t="shared" si="10"/>
        <v>112</v>
      </c>
      <c r="B129" s="9" t="s">
        <v>426</v>
      </c>
      <c r="C129" s="9" t="s">
        <v>435</v>
      </c>
      <c r="D129" s="9" t="s">
        <v>433</v>
      </c>
      <c r="E129" s="14">
        <v>1</v>
      </c>
      <c r="F129" s="10"/>
      <c r="G129" s="10">
        <f t="shared" si="9"/>
        <v>0</v>
      </c>
    </row>
    <row r="130" spans="1:7" ht="45" x14ac:dyDescent="0.25">
      <c r="A130" s="17">
        <f t="shared" si="10"/>
        <v>113</v>
      </c>
      <c r="B130" s="9" t="s">
        <v>426</v>
      </c>
      <c r="C130" s="9" t="s">
        <v>434</v>
      </c>
      <c r="D130" s="9" t="s">
        <v>433</v>
      </c>
      <c r="E130" s="14">
        <v>23</v>
      </c>
      <c r="F130" s="10"/>
      <c r="G130" s="10">
        <f t="shared" si="9"/>
        <v>0</v>
      </c>
    </row>
    <row r="131" spans="1:7" ht="45" x14ac:dyDescent="0.25">
      <c r="A131" s="17">
        <f t="shared" si="10"/>
        <v>114</v>
      </c>
      <c r="B131" s="9" t="s">
        <v>426</v>
      </c>
      <c r="C131" s="9" t="s">
        <v>432</v>
      </c>
      <c r="D131" s="9" t="s">
        <v>430</v>
      </c>
      <c r="E131" s="14">
        <v>1</v>
      </c>
      <c r="F131" s="10"/>
      <c r="G131" s="10">
        <f t="shared" si="9"/>
        <v>0</v>
      </c>
    </row>
    <row r="132" spans="1:7" ht="60" x14ac:dyDescent="0.25">
      <c r="A132" s="17">
        <f t="shared" si="10"/>
        <v>115</v>
      </c>
      <c r="B132" s="9" t="s">
        <v>426</v>
      </c>
      <c r="C132" s="9" t="s">
        <v>431</v>
      </c>
      <c r="D132" s="9" t="s">
        <v>430</v>
      </c>
      <c r="E132" s="14">
        <v>23</v>
      </c>
      <c r="F132" s="10"/>
      <c r="G132" s="10">
        <f t="shared" si="9"/>
        <v>0</v>
      </c>
    </row>
    <row r="133" spans="1:7" ht="45" x14ac:dyDescent="0.25">
      <c r="A133" s="17">
        <f t="shared" si="10"/>
        <v>116</v>
      </c>
      <c r="B133" s="9" t="s">
        <v>426</v>
      </c>
      <c r="C133" s="9" t="s">
        <v>687</v>
      </c>
      <c r="D133" s="9" t="s">
        <v>22</v>
      </c>
      <c r="E133" s="10">
        <v>63</v>
      </c>
      <c r="F133" s="10"/>
      <c r="G133" s="10">
        <f t="shared" si="9"/>
        <v>0</v>
      </c>
    </row>
    <row r="134" spans="1:7" x14ac:dyDescent="0.25">
      <c r="A134" s="11"/>
      <c r="B134" s="11"/>
      <c r="C134" s="11" t="s">
        <v>445</v>
      </c>
      <c r="D134" s="11"/>
      <c r="E134" s="11"/>
      <c r="F134" s="11"/>
      <c r="G134" s="11">
        <f>SUM(G120:G133)</f>
        <v>0</v>
      </c>
    </row>
    <row r="135" spans="1:7" x14ac:dyDescent="0.25">
      <c r="A135" s="19">
        <v>8</v>
      </c>
      <c r="B135" s="8"/>
      <c r="C135" s="8" t="s">
        <v>444</v>
      </c>
      <c r="D135" s="8"/>
      <c r="E135" s="8"/>
      <c r="F135" s="8"/>
      <c r="G135" s="8"/>
    </row>
    <row r="136" spans="1:7" ht="45" x14ac:dyDescent="0.25">
      <c r="A136" s="17">
        <f>A133+1</f>
        <v>117</v>
      </c>
      <c r="B136" s="9" t="s">
        <v>426</v>
      </c>
      <c r="C136" s="9" t="s">
        <v>674</v>
      </c>
      <c r="D136" s="9" t="s">
        <v>81</v>
      </c>
      <c r="E136" s="10">
        <v>1</v>
      </c>
      <c r="F136" s="10"/>
      <c r="G136" s="10">
        <f t="shared" ref="G136:G160" si="11">ROUND(E136*F136,2)</f>
        <v>0</v>
      </c>
    </row>
    <row r="137" spans="1:7" x14ac:dyDescent="0.25">
      <c r="A137" s="17">
        <f t="shared" si="10"/>
        <v>118</v>
      </c>
      <c r="B137" s="9" t="s">
        <v>426</v>
      </c>
      <c r="C137" s="9" t="s">
        <v>443</v>
      </c>
      <c r="D137" s="9" t="s">
        <v>22</v>
      </c>
      <c r="E137" s="15">
        <v>208</v>
      </c>
      <c r="F137" s="10"/>
      <c r="G137" s="10">
        <f t="shared" si="11"/>
        <v>0</v>
      </c>
    </row>
    <row r="138" spans="1:7" ht="30" x14ac:dyDescent="0.25">
      <c r="A138" s="17">
        <f t="shared" si="10"/>
        <v>119</v>
      </c>
      <c r="B138" s="9" t="s">
        <v>426</v>
      </c>
      <c r="C138" s="9" t="s">
        <v>688</v>
      </c>
      <c r="D138" s="9" t="s">
        <v>22</v>
      </c>
      <c r="E138" s="10">
        <v>128</v>
      </c>
      <c r="F138" s="10"/>
      <c r="G138" s="10">
        <f t="shared" si="11"/>
        <v>0</v>
      </c>
    </row>
    <row r="139" spans="1:7" ht="30" x14ac:dyDescent="0.25">
      <c r="A139" s="17">
        <f t="shared" si="10"/>
        <v>120</v>
      </c>
      <c r="B139" s="9" t="s">
        <v>426</v>
      </c>
      <c r="C139" s="9" t="s">
        <v>685</v>
      </c>
      <c r="D139" s="9" t="s">
        <v>22</v>
      </c>
      <c r="E139" s="10">
        <v>357</v>
      </c>
      <c r="F139" s="10"/>
      <c r="G139" s="10">
        <f t="shared" si="11"/>
        <v>0</v>
      </c>
    </row>
    <row r="140" spans="1:7" ht="30" x14ac:dyDescent="0.25">
      <c r="A140" s="17">
        <f t="shared" si="10"/>
        <v>121</v>
      </c>
      <c r="B140" s="9" t="s">
        <v>426</v>
      </c>
      <c r="C140" s="9" t="s">
        <v>442</v>
      </c>
      <c r="D140" s="9" t="s">
        <v>22</v>
      </c>
      <c r="E140" s="10">
        <v>290</v>
      </c>
      <c r="F140" s="10"/>
      <c r="G140" s="10">
        <f t="shared" si="11"/>
        <v>0</v>
      </c>
    </row>
    <row r="141" spans="1:7" ht="45" x14ac:dyDescent="0.25">
      <c r="A141" s="17">
        <f t="shared" si="10"/>
        <v>122</v>
      </c>
      <c r="B141" s="9" t="s">
        <v>426</v>
      </c>
      <c r="C141" s="9" t="s">
        <v>441</v>
      </c>
      <c r="D141" s="9" t="s">
        <v>439</v>
      </c>
      <c r="E141" s="10">
        <v>2</v>
      </c>
      <c r="F141" s="10"/>
      <c r="G141" s="10">
        <f t="shared" si="11"/>
        <v>0</v>
      </c>
    </row>
    <row r="142" spans="1:7" ht="45" x14ac:dyDescent="0.25">
      <c r="A142" s="17">
        <f t="shared" si="10"/>
        <v>123</v>
      </c>
      <c r="B142" s="9" t="s">
        <v>426</v>
      </c>
      <c r="C142" s="9" t="s">
        <v>441</v>
      </c>
      <c r="D142" s="9" t="s">
        <v>439</v>
      </c>
      <c r="E142" s="10">
        <v>1</v>
      </c>
      <c r="F142" s="10"/>
      <c r="G142" s="10">
        <f t="shared" si="11"/>
        <v>0</v>
      </c>
    </row>
    <row r="143" spans="1:7" ht="45" x14ac:dyDescent="0.25">
      <c r="A143" s="17">
        <f t="shared" si="10"/>
        <v>124</v>
      </c>
      <c r="B143" s="9" t="s">
        <v>426</v>
      </c>
      <c r="C143" s="9" t="s">
        <v>440</v>
      </c>
      <c r="D143" s="9" t="s">
        <v>439</v>
      </c>
      <c r="E143" s="10">
        <v>93</v>
      </c>
      <c r="F143" s="10"/>
      <c r="G143" s="10">
        <f t="shared" si="11"/>
        <v>0</v>
      </c>
    </row>
    <row r="144" spans="1:7" x14ac:dyDescent="0.25">
      <c r="A144" s="17">
        <f t="shared" si="10"/>
        <v>125</v>
      </c>
      <c r="B144" s="9" t="s">
        <v>426</v>
      </c>
      <c r="C144" s="9" t="s">
        <v>438</v>
      </c>
      <c r="D144" s="9" t="s">
        <v>81</v>
      </c>
      <c r="E144" s="10">
        <v>2</v>
      </c>
      <c r="F144" s="10"/>
      <c r="G144" s="10">
        <f t="shared" si="11"/>
        <v>0</v>
      </c>
    </row>
    <row r="145" spans="1:7" ht="45" x14ac:dyDescent="0.25">
      <c r="A145" s="17">
        <f t="shared" si="10"/>
        <v>126</v>
      </c>
      <c r="B145" s="9" t="s">
        <v>426</v>
      </c>
      <c r="C145" s="9" t="s">
        <v>437</v>
      </c>
      <c r="D145" s="9" t="s">
        <v>433</v>
      </c>
      <c r="E145" s="14">
        <v>2</v>
      </c>
      <c r="F145" s="10"/>
      <c r="G145" s="10">
        <f t="shared" si="11"/>
        <v>0</v>
      </c>
    </row>
    <row r="146" spans="1:7" ht="45" x14ac:dyDescent="0.25">
      <c r="A146" s="17">
        <f t="shared" si="10"/>
        <v>127</v>
      </c>
      <c r="B146" s="9" t="s">
        <v>426</v>
      </c>
      <c r="C146" s="9" t="s">
        <v>436</v>
      </c>
      <c r="D146" s="9" t="s">
        <v>433</v>
      </c>
      <c r="E146" s="14">
        <v>70</v>
      </c>
      <c r="F146" s="10"/>
      <c r="G146" s="10">
        <f t="shared" si="11"/>
        <v>0</v>
      </c>
    </row>
    <row r="147" spans="1:7" ht="45" x14ac:dyDescent="0.25">
      <c r="A147" s="17">
        <f t="shared" si="10"/>
        <v>128</v>
      </c>
      <c r="B147" s="9" t="s">
        <v>426</v>
      </c>
      <c r="C147" s="9" t="s">
        <v>435</v>
      </c>
      <c r="D147" s="9" t="s">
        <v>433</v>
      </c>
      <c r="E147" s="14">
        <v>2</v>
      </c>
      <c r="F147" s="10"/>
      <c r="G147" s="10">
        <f t="shared" si="11"/>
        <v>0</v>
      </c>
    </row>
    <row r="148" spans="1:7" ht="45" x14ac:dyDescent="0.25">
      <c r="A148" s="17">
        <f t="shared" si="10"/>
        <v>129</v>
      </c>
      <c r="B148" s="9" t="s">
        <v>426</v>
      </c>
      <c r="C148" s="9" t="s">
        <v>434</v>
      </c>
      <c r="D148" s="9" t="s">
        <v>433</v>
      </c>
      <c r="E148" s="14">
        <v>70</v>
      </c>
      <c r="F148" s="10"/>
      <c r="G148" s="10">
        <f t="shared" si="11"/>
        <v>0</v>
      </c>
    </row>
    <row r="149" spans="1:7" ht="45" x14ac:dyDescent="0.25">
      <c r="A149" s="17">
        <f t="shared" si="10"/>
        <v>130</v>
      </c>
      <c r="B149" s="9" t="s">
        <v>426</v>
      </c>
      <c r="C149" s="9" t="s">
        <v>432</v>
      </c>
      <c r="D149" s="9" t="s">
        <v>430</v>
      </c>
      <c r="E149" s="14">
        <v>2</v>
      </c>
      <c r="F149" s="10"/>
      <c r="G149" s="10">
        <f t="shared" si="11"/>
        <v>0</v>
      </c>
    </row>
    <row r="150" spans="1:7" ht="60" x14ac:dyDescent="0.25">
      <c r="A150" s="17">
        <f t="shared" si="10"/>
        <v>131</v>
      </c>
      <c r="B150" s="9" t="s">
        <v>426</v>
      </c>
      <c r="C150" s="9" t="s">
        <v>431</v>
      </c>
      <c r="D150" s="9" t="s">
        <v>430</v>
      </c>
      <c r="E150" s="14">
        <v>70</v>
      </c>
      <c r="F150" s="10"/>
      <c r="G150" s="10">
        <f t="shared" si="11"/>
        <v>0</v>
      </c>
    </row>
    <row r="151" spans="1:7" ht="45" x14ac:dyDescent="0.25">
      <c r="A151" s="17">
        <f t="shared" si="10"/>
        <v>132</v>
      </c>
      <c r="B151" s="9" t="s">
        <v>426</v>
      </c>
      <c r="C151" s="9" t="s">
        <v>689</v>
      </c>
      <c r="D151" s="9" t="s">
        <v>22</v>
      </c>
      <c r="E151" s="10">
        <v>56.5</v>
      </c>
      <c r="F151" s="10"/>
      <c r="G151" s="10">
        <f t="shared" si="11"/>
        <v>0</v>
      </c>
    </row>
    <row r="152" spans="1:7" ht="45" x14ac:dyDescent="0.25">
      <c r="A152" s="17">
        <f t="shared" si="10"/>
        <v>133</v>
      </c>
      <c r="B152" s="9" t="s">
        <v>426</v>
      </c>
      <c r="C152" s="9" t="s">
        <v>690</v>
      </c>
      <c r="D152" s="9" t="s">
        <v>22</v>
      </c>
      <c r="E152" s="10">
        <v>63</v>
      </c>
      <c r="F152" s="10"/>
      <c r="G152" s="10">
        <f t="shared" si="11"/>
        <v>0</v>
      </c>
    </row>
    <row r="153" spans="1:7" ht="45" x14ac:dyDescent="0.25">
      <c r="A153" s="17">
        <f t="shared" si="10"/>
        <v>134</v>
      </c>
      <c r="B153" s="9" t="s">
        <v>426</v>
      </c>
      <c r="C153" s="9" t="s">
        <v>691</v>
      </c>
      <c r="D153" s="9" t="s">
        <v>22</v>
      </c>
      <c r="E153" s="10">
        <v>58</v>
      </c>
      <c r="F153" s="10"/>
      <c r="G153" s="10">
        <f t="shared" si="11"/>
        <v>0</v>
      </c>
    </row>
    <row r="154" spans="1:7" ht="45" x14ac:dyDescent="0.25">
      <c r="A154" s="17">
        <f t="shared" si="10"/>
        <v>135</v>
      </c>
      <c r="B154" s="9" t="s">
        <v>426</v>
      </c>
      <c r="C154" s="9" t="s">
        <v>692</v>
      </c>
      <c r="D154" s="9" t="s">
        <v>81</v>
      </c>
      <c r="E154" s="10">
        <v>2</v>
      </c>
      <c r="F154" s="10"/>
      <c r="G154" s="10">
        <f t="shared" si="11"/>
        <v>0</v>
      </c>
    </row>
    <row r="155" spans="1:7" ht="45" x14ac:dyDescent="0.25">
      <c r="A155" s="17">
        <f t="shared" si="10"/>
        <v>136</v>
      </c>
      <c r="B155" s="9" t="s">
        <v>426</v>
      </c>
      <c r="C155" s="9" t="s">
        <v>693</v>
      </c>
      <c r="D155" s="9" t="s">
        <v>81</v>
      </c>
      <c r="E155" s="10">
        <v>1</v>
      </c>
      <c r="F155" s="10"/>
      <c r="G155" s="10">
        <f t="shared" si="11"/>
        <v>0</v>
      </c>
    </row>
    <row r="156" spans="1:7" ht="45" x14ac:dyDescent="0.25">
      <c r="A156" s="17">
        <f t="shared" si="10"/>
        <v>137</v>
      </c>
      <c r="B156" s="9" t="s">
        <v>426</v>
      </c>
      <c r="C156" s="9" t="s">
        <v>694</v>
      </c>
      <c r="D156" s="9" t="s">
        <v>81</v>
      </c>
      <c r="E156" s="10">
        <v>1</v>
      </c>
      <c r="F156" s="10"/>
      <c r="G156" s="10">
        <f t="shared" si="11"/>
        <v>0</v>
      </c>
    </row>
    <row r="157" spans="1:7" ht="30" x14ac:dyDescent="0.25">
      <c r="A157" s="17">
        <f t="shared" si="10"/>
        <v>138</v>
      </c>
      <c r="B157" s="9" t="s">
        <v>426</v>
      </c>
      <c r="C157" s="9" t="s">
        <v>429</v>
      </c>
      <c r="D157" s="9" t="s">
        <v>22</v>
      </c>
      <c r="E157" s="10">
        <v>77.5</v>
      </c>
      <c r="F157" s="10"/>
      <c r="G157" s="10">
        <f t="shared" si="11"/>
        <v>0</v>
      </c>
    </row>
    <row r="158" spans="1:7" ht="30" x14ac:dyDescent="0.25">
      <c r="A158" s="17">
        <f t="shared" si="10"/>
        <v>139</v>
      </c>
      <c r="B158" s="9" t="s">
        <v>426</v>
      </c>
      <c r="C158" s="9" t="s">
        <v>428</v>
      </c>
      <c r="D158" s="9" t="s">
        <v>22</v>
      </c>
      <c r="E158" s="10">
        <v>32</v>
      </c>
      <c r="F158" s="10"/>
      <c r="G158" s="10">
        <f t="shared" si="11"/>
        <v>0</v>
      </c>
    </row>
    <row r="159" spans="1:7" ht="30" x14ac:dyDescent="0.25">
      <c r="A159" s="17">
        <f t="shared" si="10"/>
        <v>140</v>
      </c>
      <c r="B159" s="9" t="s">
        <v>426</v>
      </c>
      <c r="C159" s="9" t="s">
        <v>427</v>
      </c>
      <c r="D159" s="9" t="s">
        <v>22</v>
      </c>
      <c r="E159" s="10">
        <v>11</v>
      </c>
      <c r="F159" s="10"/>
      <c r="G159" s="10">
        <f t="shared" si="11"/>
        <v>0</v>
      </c>
    </row>
    <row r="160" spans="1:7" ht="30" x14ac:dyDescent="0.25">
      <c r="A160" s="17">
        <f t="shared" si="10"/>
        <v>141</v>
      </c>
      <c r="B160" s="9" t="s">
        <v>426</v>
      </c>
      <c r="C160" s="9" t="s">
        <v>425</v>
      </c>
      <c r="D160" s="9" t="s">
        <v>22</v>
      </c>
      <c r="E160" s="10">
        <v>85</v>
      </c>
      <c r="F160" s="10"/>
      <c r="G160" s="10">
        <f t="shared" si="11"/>
        <v>0</v>
      </c>
    </row>
    <row r="161" spans="1:7" x14ac:dyDescent="0.25">
      <c r="A161" s="11"/>
      <c r="B161" s="11"/>
      <c r="C161" s="11" t="s">
        <v>424</v>
      </c>
      <c r="D161" s="11"/>
      <c r="E161" s="11"/>
      <c r="F161" s="11"/>
      <c r="G161" s="11">
        <f>SUM(G136:G160)</f>
        <v>0</v>
      </c>
    </row>
    <row r="162" spans="1:7" x14ac:dyDescent="0.25">
      <c r="A162" s="11"/>
      <c r="B162" s="11"/>
      <c r="C162" s="11" t="s">
        <v>282</v>
      </c>
      <c r="D162" s="11"/>
      <c r="E162" s="11"/>
      <c r="F162" s="11"/>
      <c r="G162" s="11">
        <f>G45+G55+G63+G79+G98+G118+G134+G161</f>
        <v>0</v>
      </c>
    </row>
  </sheetData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3"/>
  <sheetViews>
    <sheetView tabSelected="1" workbookViewId="0">
      <selection sqref="A1:G1048576"/>
    </sheetView>
  </sheetViews>
  <sheetFormatPr defaultRowHeight="15" x14ac:dyDescent="0.25"/>
  <cols>
    <col min="1" max="1" width="8.28515625" style="12" customWidth="1"/>
    <col min="2" max="2" width="14.42578125" style="12" customWidth="1"/>
    <col min="3" max="3" width="57.140625" style="12" customWidth="1"/>
    <col min="4" max="7" width="14.28515625" style="12" customWidth="1"/>
  </cols>
  <sheetData>
    <row r="1" spans="1:7" x14ac:dyDescent="0.25">
      <c r="C1" s="7" t="s">
        <v>639</v>
      </c>
    </row>
    <row r="2" spans="1:7" x14ac:dyDescent="0.25">
      <c r="C2" s="7" t="s">
        <v>599</v>
      </c>
    </row>
    <row r="3" spans="1:7" ht="30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</row>
    <row r="4" spans="1:7" x14ac:dyDescent="0.25">
      <c r="A4" s="13" t="s">
        <v>7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</row>
    <row r="5" spans="1:7" x14ac:dyDescent="0.25">
      <c r="A5" s="8" t="s">
        <v>7</v>
      </c>
      <c r="B5" s="8"/>
      <c r="C5" s="8" t="s">
        <v>519</v>
      </c>
      <c r="D5" s="8"/>
      <c r="E5" s="8"/>
      <c r="F5" s="8"/>
      <c r="G5" s="8"/>
    </row>
    <row r="6" spans="1:7" x14ac:dyDescent="0.25">
      <c r="A6" s="17" t="s">
        <v>7</v>
      </c>
      <c r="B6" s="9" t="s">
        <v>516</v>
      </c>
      <c r="C6" s="9" t="s">
        <v>518</v>
      </c>
      <c r="D6" s="9" t="s">
        <v>81</v>
      </c>
      <c r="E6" s="10">
        <v>30</v>
      </c>
      <c r="F6" s="10"/>
      <c r="G6" s="10">
        <f t="shared" ref="G6:G18" si="0">ROUND(E6*F6,2)</f>
        <v>0</v>
      </c>
    </row>
    <row r="7" spans="1:7" x14ac:dyDescent="0.25">
      <c r="A7" s="17" t="s">
        <v>8</v>
      </c>
      <c r="B7" s="9" t="s">
        <v>516</v>
      </c>
      <c r="C7" s="9" t="s">
        <v>517</v>
      </c>
      <c r="D7" s="9" t="s">
        <v>81</v>
      </c>
      <c r="E7" s="10">
        <v>10</v>
      </c>
      <c r="F7" s="10"/>
      <c r="G7" s="10">
        <f t="shared" si="0"/>
        <v>0</v>
      </c>
    </row>
    <row r="8" spans="1:7" x14ac:dyDescent="0.25">
      <c r="A8" s="17" t="s">
        <v>9</v>
      </c>
      <c r="B8" s="9" t="s">
        <v>516</v>
      </c>
      <c r="C8" s="9" t="s">
        <v>628</v>
      </c>
      <c r="D8" s="9" t="s">
        <v>84</v>
      </c>
      <c r="E8" s="10">
        <v>737</v>
      </c>
      <c r="F8" s="10"/>
      <c r="G8" s="10">
        <f t="shared" si="0"/>
        <v>0</v>
      </c>
    </row>
    <row r="9" spans="1:7" ht="30" x14ac:dyDescent="0.25">
      <c r="A9" s="17" t="s">
        <v>10</v>
      </c>
      <c r="B9" s="9" t="s">
        <v>516</v>
      </c>
      <c r="C9" s="9" t="s">
        <v>629</v>
      </c>
      <c r="D9" s="9" t="s">
        <v>261</v>
      </c>
      <c r="E9" s="10">
        <v>29</v>
      </c>
      <c r="F9" s="10"/>
      <c r="G9" s="10">
        <f t="shared" si="0"/>
        <v>0</v>
      </c>
    </row>
    <row r="10" spans="1:7" ht="30" x14ac:dyDescent="0.25">
      <c r="A10" s="17" t="s">
        <v>11</v>
      </c>
      <c r="B10" s="9" t="s">
        <v>516</v>
      </c>
      <c r="C10" s="9" t="s">
        <v>630</v>
      </c>
      <c r="D10" s="9" t="s">
        <v>261</v>
      </c>
      <c r="E10" s="10">
        <v>22</v>
      </c>
      <c r="F10" s="10"/>
      <c r="G10" s="10">
        <f t="shared" si="0"/>
        <v>0</v>
      </c>
    </row>
    <row r="11" spans="1:7" ht="30" x14ac:dyDescent="0.25">
      <c r="A11" s="17" t="s">
        <v>12</v>
      </c>
      <c r="B11" s="9" t="s">
        <v>516</v>
      </c>
      <c r="C11" s="9" t="s">
        <v>631</v>
      </c>
      <c r="D11" s="9" t="s">
        <v>261</v>
      </c>
      <c r="E11" s="10">
        <v>39</v>
      </c>
      <c r="F11" s="10"/>
      <c r="G11" s="10">
        <f t="shared" si="0"/>
        <v>0</v>
      </c>
    </row>
    <row r="12" spans="1:7" ht="30" x14ac:dyDescent="0.25">
      <c r="A12" s="17" t="s">
        <v>13</v>
      </c>
      <c r="B12" s="9" t="s">
        <v>516</v>
      </c>
      <c r="C12" s="9" t="s">
        <v>632</v>
      </c>
      <c r="D12" s="9" t="s">
        <v>261</v>
      </c>
      <c r="E12" s="10">
        <v>11</v>
      </c>
      <c r="F12" s="10"/>
      <c r="G12" s="10">
        <f t="shared" si="0"/>
        <v>0</v>
      </c>
    </row>
    <row r="13" spans="1:7" ht="30" x14ac:dyDescent="0.25">
      <c r="A13" s="17" t="s">
        <v>14</v>
      </c>
      <c r="B13" s="9" t="s">
        <v>516</v>
      </c>
      <c r="C13" s="9" t="s">
        <v>633</v>
      </c>
      <c r="D13" s="9" t="s">
        <v>261</v>
      </c>
      <c r="E13" s="10">
        <v>11</v>
      </c>
      <c r="F13" s="10"/>
      <c r="G13" s="10">
        <f t="shared" si="0"/>
        <v>0</v>
      </c>
    </row>
    <row r="14" spans="1:7" ht="30" x14ac:dyDescent="0.25">
      <c r="A14" s="17" t="s">
        <v>29</v>
      </c>
      <c r="B14" s="9" t="s">
        <v>516</v>
      </c>
      <c r="C14" s="9" t="s">
        <v>634</v>
      </c>
      <c r="D14" s="9" t="s">
        <v>261</v>
      </c>
      <c r="E14" s="10">
        <v>3</v>
      </c>
      <c r="F14" s="10"/>
      <c r="G14" s="10">
        <f t="shared" si="0"/>
        <v>0</v>
      </c>
    </row>
    <row r="15" spans="1:7" ht="30" x14ac:dyDescent="0.25">
      <c r="A15" s="17" t="s">
        <v>31</v>
      </c>
      <c r="B15" s="9" t="s">
        <v>516</v>
      </c>
      <c r="C15" s="9" t="s">
        <v>635</v>
      </c>
      <c r="D15" s="9" t="s">
        <v>261</v>
      </c>
      <c r="E15" s="10">
        <v>3</v>
      </c>
      <c r="F15" s="10"/>
      <c r="G15" s="10">
        <f t="shared" si="0"/>
        <v>0</v>
      </c>
    </row>
    <row r="16" spans="1:7" ht="30" x14ac:dyDescent="0.25">
      <c r="A16" s="17" t="s">
        <v>33</v>
      </c>
      <c r="B16" s="9" t="s">
        <v>516</v>
      </c>
      <c r="C16" s="9" t="s">
        <v>636</v>
      </c>
      <c r="D16" s="9" t="s">
        <v>261</v>
      </c>
      <c r="E16" s="10">
        <v>1</v>
      </c>
      <c r="F16" s="10"/>
      <c r="G16" s="10">
        <f t="shared" si="0"/>
        <v>0</v>
      </c>
    </row>
    <row r="17" spans="1:9" ht="30" x14ac:dyDescent="0.25">
      <c r="A17" s="17" t="s">
        <v>35</v>
      </c>
      <c r="B17" s="9" t="s">
        <v>516</v>
      </c>
      <c r="C17" s="9" t="s">
        <v>637</v>
      </c>
      <c r="D17" s="9" t="s">
        <v>261</v>
      </c>
      <c r="E17" s="10">
        <v>4</v>
      </c>
      <c r="F17" s="10"/>
      <c r="G17" s="10">
        <f t="shared" si="0"/>
        <v>0</v>
      </c>
    </row>
    <row r="18" spans="1:9" ht="30" x14ac:dyDescent="0.25">
      <c r="A18" s="17" t="s">
        <v>37</v>
      </c>
      <c r="B18" s="9" t="s">
        <v>516</v>
      </c>
      <c r="C18" s="9" t="s">
        <v>515</v>
      </c>
      <c r="D18" s="9" t="s">
        <v>24</v>
      </c>
      <c r="E18" s="10">
        <v>166</v>
      </c>
      <c r="F18" s="10"/>
      <c r="G18" s="10">
        <f t="shared" si="0"/>
        <v>0</v>
      </c>
    </row>
    <row r="19" spans="1:9" x14ac:dyDescent="0.25">
      <c r="A19" s="20"/>
      <c r="B19" s="11"/>
      <c r="C19" s="11" t="s">
        <v>514</v>
      </c>
      <c r="D19" s="11"/>
      <c r="E19" s="11"/>
      <c r="F19" s="11"/>
      <c r="G19" s="11">
        <f>SUM(G6:G18)</f>
        <v>0</v>
      </c>
    </row>
    <row r="20" spans="1:9" x14ac:dyDescent="0.25">
      <c r="A20" s="21" t="s">
        <v>8</v>
      </c>
      <c r="B20" s="8"/>
      <c r="C20" s="8" t="s">
        <v>513</v>
      </c>
      <c r="D20" s="8"/>
      <c r="E20" s="8"/>
      <c r="F20" s="8"/>
      <c r="G20" s="8"/>
    </row>
    <row r="21" spans="1:9" ht="75" x14ac:dyDescent="0.25">
      <c r="A21" s="17" t="s">
        <v>39</v>
      </c>
      <c r="B21" s="9" t="s">
        <v>269</v>
      </c>
      <c r="C21" s="9" t="s">
        <v>512</v>
      </c>
      <c r="D21" s="9" t="s">
        <v>81</v>
      </c>
      <c r="E21" s="10">
        <v>37</v>
      </c>
      <c r="F21" s="10"/>
      <c r="G21" s="10">
        <f t="shared" ref="G21:G27" si="1">ROUND(E21*F21,2)</f>
        <v>0</v>
      </c>
    </row>
    <row r="22" spans="1:9" ht="75" x14ac:dyDescent="0.25">
      <c r="A22" s="17" t="s">
        <v>41</v>
      </c>
      <c r="B22" s="9" t="s">
        <v>269</v>
      </c>
      <c r="C22" s="9" t="s">
        <v>511</v>
      </c>
      <c r="D22" s="9" t="s">
        <v>81</v>
      </c>
      <c r="E22" s="10">
        <v>28</v>
      </c>
      <c r="F22" s="10"/>
      <c r="G22" s="10">
        <f t="shared" si="1"/>
        <v>0</v>
      </c>
    </row>
    <row r="23" spans="1:9" ht="60" x14ac:dyDescent="0.25">
      <c r="A23" s="17" t="s">
        <v>43</v>
      </c>
      <c r="B23" s="9" t="s">
        <v>269</v>
      </c>
      <c r="C23" s="9" t="s">
        <v>510</v>
      </c>
      <c r="D23" s="9" t="s">
        <v>81</v>
      </c>
      <c r="E23" s="10">
        <v>25</v>
      </c>
      <c r="F23" s="10"/>
      <c r="G23" s="10">
        <f t="shared" si="1"/>
        <v>0</v>
      </c>
    </row>
    <row r="24" spans="1:9" ht="60" x14ac:dyDescent="0.25">
      <c r="A24" s="17" t="s">
        <v>45</v>
      </c>
      <c r="B24" s="9" t="s">
        <v>269</v>
      </c>
      <c r="C24" s="9" t="s">
        <v>509</v>
      </c>
      <c r="D24" s="9" t="s">
        <v>81</v>
      </c>
      <c r="E24" s="10">
        <v>10</v>
      </c>
      <c r="F24" s="10"/>
      <c r="G24" s="10">
        <f t="shared" si="1"/>
        <v>0</v>
      </c>
      <c r="I24" s="16"/>
    </row>
    <row r="25" spans="1:9" x14ac:dyDescent="0.25">
      <c r="A25" s="17" t="s">
        <v>47</v>
      </c>
      <c r="B25" s="9" t="s">
        <v>269</v>
      </c>
      <c r="C25" s="9" t="s">
        <v>508</v>
      </c>
      <c r="D25" s="9" t="s">
        <v>81</v>
      </c>
      <c r="E25" s="10">
        <v>100</v>
      </c>
      <c r="F25" s="10"/>
      <c r="G25" s="10">
        <f t="shared" si="1"/>
        <v>0</v>
      </c>
    </row>
    <row r="26" spans="1:9" x14ac:dyDescent="0.25">
      <c r="A26" s="17" t="s">
        <v>49</v>
      </c>
      <c r="B26" s="9" t="s">
        <v>269</v>
      </c>
      <c r="C26" s="9" t="s">
        <v>507</v>
      </c>
      <c r="D26" s="9" t="s">
        <v>81</v>
      </c>
      <c r="E26" s="10">
        <v>1</v>
      </c>
      <c r="F26" s="10"/>
      <c r="G26" s="10">
        <f t="shared" si="1"/>
        <v>0</v>
      </c>
    </row>
    <row r="27" spans="1:9" x14ac:dyDescent="0.25">
      <c r="A27" s="17">
        <v>20</v>
      </c>
      <c r="B27" s="9" t="s">
        <v>269</v>
      </c>
      <c r="C27" s="9" t="s">
        <v>736</v>
      </c>
      <c r="D27" s="9" t="s">
        <v>737</v>
      </c>
      <c r="E27" s="10">
        <v>1</v>
      </c>
      <c r="F27" s="10"/>
      <c r="G27" s="10">
        <f t="shared" si="1"/>
        <v>0</v>
      </c>
    </row>
    <row r="28" spans="1:9" x14ac:dyDescent="0.25">
      <c r="A28" s="20"/>
      <c r="B28" s="11"/>
      <c r="C28" s="11" t="s">
        <v>506</v>
      </c>
      <c r="D28" s="11"/>
      <c r="E28" s="11"/>
      <c r="F28" s="11"/>
      <c r="G28" s="11">
        <f>SUM(G21:G27)</f>
        <v>0</v>
      </c>
    </row>
    <row r="29" spans="1:9" x14ac:dyDescent="0.25">
      <c r="A29" s="21" t="s">
        <v>9</v>
      </c>
      <c r="B29" s="8"/>
      <c r="C29" s="8" t="s">
        <v>505</v>
      </c>
      <c r="D29" s="8"/>
      <c r="E29" s="8"/>
      <c r="F29" s="8"/>
      <c r="G29" s="8"/>
    </row>
    <row r="30" spans="1:9" ht="45" x14ac:dyDescent="0.25">
      <c r="A30" s="17">
        <v>21</v>
      </c>
      <c r="B30" s="9" t="s">
        <v>269</v>
      </c>
      <c r="C30" s="9" t="s">
        <v>504</v>
      </c>
      <c r="D30" s="9" t="s">
        <v>81</v>
      </c>
      <c r="E30" s="10">
        <v>80</v>
      </c>
      <c r="F30" s="10"/>
      <c r="G30" s="10">
        <f t="shared" ref="G30:G38" si="2">ROUND(E30*F30,2)</f>
        <v>0</v>
      </c>
    </row>
    <row r="31" spans="1:9" ht="45" x14ac:dyDescent="0.25">
      <c r="A31" s="17">
        <f>A30+1</f>
        <v>22</v>
      </c>
      <c r="B31" s="9" t="s">
        <v>269</v>
      </c>
      <c r="C31" s="9" t="s">
        <v>503</v>
      </c>
      <c r="D31" s="9" t="s">
        <v>81</v>
      </c>
      <c r="E31" s="10">
        <v>1618</v>
      </c>
      <c r="F31" s="10"/>
      <c r="G31" s="10">
        <f t="shared" si="2"/>
        <v>0</v>
      </c>
    </row>
    <row r="32" spans="1:9" ht="45" x14ac:dyDescent="0.25">
      <c r="A32" s="17">
        <f t="shared" ref="A32:A38" si="3">A31+1</f>
        <v>23</v>
      </c>
      <c r="B32" s="9" t="s">
        <v>269</v>
      </c>
      <c r="C32" s="9" t="s">
        <v>502</v>
      </c>
      <c r="D32" s="9" t="s">
        <v>81</v>
      </c>
      <c r="E32" s="10">
        <v>770</v>
      </c>
      <c r="F32" s="10"/>
      <c r="G32" s="10">
        <f t="shared" si="2"/>
        <v>0</v>
      </c>
    </row>
    <row r="33" spans="1:10" ht="60" x14ac:dyDescent="0.25">
      <c r="A33" s="17">
        <f t="shared" si="3"/>
        <v>24</v>
      </c>
      <c r="B33" s="9" t="s">
        <v>269</v>
      </c>
      <c r="C33" s="9" t="s">
        <v>501</v>
      </c>
      <c r="D33" s="9" t="s">
        <v>81</v>
      </c>
      <c r="E33" s="10">
        <v>1962</v>
      </c>
      <c r="F33" s="10"/>
      <c r="G33" s="10">
        <f t="shared" si="2"/>
        <v>0</v>
      </c>
      <c r="J33" s="16"/>
    </row>
    <row r="34" spans="1:10" ht="60" x14ac:dyDescent="0.25">
      <c r="A34" s="17">
        <f t="shared" si="3"/>
        <v>25</v>
      </c>
      <c r="B34" s="9" t="s">
        <v>269</v>
      </c>
      <c r="C34" s="9" t="s">
        <v>500</v>
      </c>
      <c r="D34" s="9" t="s">
        <v>81</v>
      </c>
      <c r="E34" s="10">
        <v>904</v>
      </c>
      <c r="F34" s="10"/>
      <c r="G34" s="10">
        <f t="shared" si="2"/>
        <v>0</v>
      </c>
    </row>
    <row r="35" spans="1:10" ht="45" x14ac:dyDescent="0.25">
      <c r="A35" s="17">
        <f t="shared" si="3"/>
        <v>26</v>
      </c>
      <c r="B35" s="9" t="s">
        <v>269</v>
      </c>
      <c r="C35" s="9" t="s">
        <v>499</v>
      </c>
      <c r="D35" s="9" t="s">
        <v>81</v>
      </c>
      <c r="E35" s="10">
        <v>548</v>
      </c>
      <c r="F35" s="10"/>
      <c r="G35" s="10">
        <f t="shared" si="2"/>
        <v>0</v>
      </c>
    </row>
    <row r="36" spans="1:10" ht="45" x14ac:dyDescent="0.25">
      <c r="A36" s="17">
        <f t="shared" si="3"/>
        <v>27</v>
      </c>
      <c r="B36" s="9" t="s">
        <v>269</v>
      </c>
      <c r="C36" s="9" t="s">
        <v>498</v>
      </c>
      <c r="D36" s="9" t="s">
        <v>81</v>
      </c>
      <c r="E36" s="10">
        <v>10</v>
      </c>
      <c r="F36" s="10"/>
      <c r="G36" s="10">
        <f t="shared" si="2"/>
        <v>0</v>
      </c>
    </row>
    <row r="37" spans="1:10" ht="45" x14ac:dyDescent="0.25">
      <c r="A37" s="17">
        <f t="shared" si="3"/>
        <v>28</v>
      </c>
      <c r="B37" s="9" t="s">
        <v>269</v>
      </c>
      <c r="C37" s="9" t="s">
        <v>497</v>
      </c>
      <c r="D37" s="9" t="s">
        <v>81</v>
      </c>
      <c r="E37" s="10">
        <v>12</v>
      </c>
      <c r="F37" s="10"/>
      <c r="G37" s="10">
        <f t="shared" si="2"/>
        <v>0</v>
      </c>
    </row>
    <row r="38" spans="1:10" ht="30" x14ac:dyDescent="0.25">
      <c r="A38" s="17">
        <f t="shared" si="3"/>
        <v>29</v>
      </c>
      <c r="B38" s="9" t="s">
        <v>269</v>
      </c>
      <c r="C38" s="9" t="s">
        <v>738</v>
      </c>
      <c r="D38" s="9" t="s">
        <v>81</v>
      </c>
      <c r="E38" s="10">
        <v>5904</v>
      </c>
      <c r="F38" s="10"/>
      <c r="G38" s="10">
        <f t="shared" si="2"/>
        <v>0</v>
      </c>
    </row>
    <row r="39" spans="1:10" x14ac:dyDescent="0.25">
      <c r="A39" s="20"/>
      <c r="B39" s="11"/>
      <c r="C39" s="11" t="s">
        <v>496</v>
      </c>
      <c r="D39" s="11"/>
      <c r="E39" s="11"/>
      <c r="F39" s="11"/>
      <c r="G39" s="11">
        <f>SUM(G30:G38)</f>
        <v>0</v>
      </c>
    </row>
    <row r="40" spans="1:10" x14ac:dyDescent="0.25">
      <c r="A40" s="21" t="s">
        <v>10</v>
      </c>
      <c r="B40" s="8"/>
      <c r="C40" s="8" t="s">
        <v>495</v>
      </c>
      <c r="D40" s="8"/>
      <c r="E40" s="8"/>
      <c r="F40" s="8"/>
      <c r="G40" s="8"/>
    </row>
    <row r="41" spans="1:10" ht="30" x14ac:dyDescent="0.25">
      <c r="A41" s="17">
        <v>30</v>
      </c>
      <c r="B41" s="9" t="s">
        <v>269</v>
      </c>
      <c r="C41" s="9" t="s">
        <v>494</v>
      </c>
      <c r="D41" s="9" t="s">
        <v>81</v>
      </c>
      <c r="E41" s="10">
        <v>70</v>
      </c>
      <c r="F41" s="10"/>
      <c r="G41" s="10">
        <f t="shared" ref="G41:G48" si="4">ROUND(E41*F41,2)</f>
        <v>0</v>
      </c>
    </row>
    <row r="42" spans="1:10" x14ac:dyDescent="0.25">
      <c r="A42" s="17">
        <v>31</v>
      </c>
      <c r="B42" s="9" t="s">
        <v>269</v>
      </c>
      <c r="C42" s="9" t="s">
        <v>493</v>
      </c>
      <c r="D42" s="9" t="s">
        <v>81</v>
      </c>
      <c r="E42" s="10">
        <v>140</v>
      </c>
      <c r="F42" s="10"/>
      <c r="G42" s="10">
        <f t="shared" si="4"/>
        <v>0</v>
      </c>
    </row>
    <row r="43" spans="1:10" x14ac:dyDescent="0.25">
      <c r="A43" s="17">
        <v>32</v>
      </c>
      <c r="B43" s="9" t="s">
        <v>269</v>
      </c>
      <c r="C43" s="9" t="s">
        <v>492</v>
      </c>
      <c r="D43" s="9" t="s">
        <v>81</v>
      </c>
      <c r="E43" s="10">
        <v>130</v>
      </c>
      <c r="F43" s="10"/>
      <c r="G43" s="10">
        <f t="shared" si="4"/>
        <v>0</v>
      </c>
    </row>
    <row r="44" spans="1:10" x14ac:dyDescent="0.25">
      <c r="A44" s="17">
        <v>33</v>
      </c>
      <c r="B44" s="9" t="s">
        <v>269</v>
      </c>
      <c r="C44" s="9" t="s">
        <v>491</v>
      </c>
      <c r="D44" s="9" t="s">
        <v>81</v>
      </c>
      <c r="E44" s="10">
        <v>70</v>
      </c>
      <c r="F44" s="10"/>
      <c r="G44" s="10">
        <f t="shared" si="4"/>
        <v>0</v>
      </c>
    </row>
    <row r="45" spans="1:10" x14ac:dyDescent="0.25">
      <c r="A45" s="17">
        <v>34</v>
      </c>
      <c r="B45" s="9" t="s">
        <v>269</v>
      </c>
      <c r="C45" s="9" t="s">
        <v>490</v>
      </c>
      <c r="D45" s="9" t="s">
        <v>81</v>
      </c>
      <c r="E45" s="10">
        <v>54</v>
      </c>
      <c r="F45" s="10"/>
      <c r="G45" s="10">
        <f t="shared" si="4"/>
        <v>0</v>
      </c>
    </row>
    <row r="46" spans="1:10" ht="30" x14ac:dyDescent="0.25">
      <c r="A46" s="17">
        <v>35</v>
      </c>
      <c r="B46" s="9" t="s">
        <v>269</v>
      </c>
      <c r="C46" s="9" t="s">
        <v>489</v>
      </c>
      <c r="D46" s="9" t="s">
        <v>81</v>
      </c>
      <c r="E46" s="10">
        <v>100</v>
      </c>
      <c r="F46" s="10"/>
      <c r="G46" s="10">
        <f t="shared" si="4"/>
        <v>0</v>
      </c>
    </row>
    <row r="47" spans="1:10" x14ac:dyDescent="0.25">
      <c r="A47" s="17">
        <v>36</v>
      </c>
      <c r="B47" s="9" t="s">
        <v>269</v>
      </c>
      <c r="C47" s="9" t="s">
        <v>488</v>
      </c>
      <c r="D47" s="9" t="s">
        <v>81</v>
      </c>
      <c r="E47" s="10">
        <v>1476</v>
      </c>
      <c r="F47" s="10"/>
      <c r="G47" s="10">
        <f t="shared" si="4"/>
        <v>0</v>
      </c>
    </row>
    <row r="48" spans="1:10" x14ac:dyDescent="0.25">
      <c r="A48" s="17">
        <v>37</v>
      </c>
      <c r="B48" s="9" t="s">
        <v>269</v>
      </c>
      <c r="C48" s="9" t="s">
        <v>487</v>
      </c>
      <c r="D48" s="9" t="s">
        <v>81</v>
      </c>
      <c r="E48" s="10">
        <v>2040</v>
      </c>
      <c r="F48" s="10"/>
      <c r="G48" s="10">
        <f t="shared" si="4"/>
        <v>0</v>
      </c>
    </row>
    <row r="49" spans="1:7" x14ac:dyDescent="0.25">
      <c r="A49" s="20"/>
      <c r="B49" s="11"/>
      <c r="C49" s="11" t="s">
        <v>486</v>
      </c>
      <c r="D49" s="11"/>
      <c r="E49" s="11"/>
      <c r="F49" s="11"/>
      <c r="G49" s="11">
        <f>SUM(G41:G48)</f>
        <v>0</v>
      </c>
    </row>
    <row r="50" spans="1:7" x14ac:dyDescent="0.25">
      <c r="A50" s="21" t="s">
        <v>11</v>
      </c>
      <c r="B50" s="8"/>
      <c r="C50" s="8" t="s">
        <v>485</v>
      </c>
      <c r="D50" s="8"/>
      <c r="E50" s="8"/>
      <c r="F50" s="8"/>
      <c r="G50" s="8"/>
    </row>
    <row r="51" spans="1:7" x14ac:dyDescent="0.25">
      <c r="A51" s="17">
        <v>38</v>
      </c>
      <c r="B51" s="9" t="s">
        <v>269</v>
      </c>
      <c r="C51" s="9" t="s">
        <v>484</v>
      </c>
      <c r="D51" s="9" t="s">
        <v>24</v>
      </c>
      <c r="E51" s="10">
        <v>1377</v>
      </c>
      <c r="F51" s="10"/>
      <c r="G51" s="10">
        <f>ROUND(E51*F51,2)</f>
        <v>0</v>
      </c>
    </row>
    <row r="52" spans="1:7" x14ac:dyDescent="0.25">
      <c r="A52" s="20"/>
      <c r="B52" s="11"/>
      <c r="C52" s="11" t="s">
        <v>483</v>
      </c>
      <c r="D52" s="11"/>
      <c r="E52" s="11"/>
      <c r="F52" s="11"/>
      <c r="G52" s="11">
        <f>G51</f>
        <v>0</v>
      </c>
    </row>
    <row r="53" spans="1:7" x14ac:dyDescent="0.25">
      <c r="A53" s="11"/>
      <c r="B53" s="11"/>
      <c r="C53" s="11" t="s">
        <v>282</v>
      </c>
      <c r="D53" s="11"/>
      <c r="E53" s="11"/>
      <c r="F53" s="11"/>
      <c r="G53" s="11">
        <f>G19+G28+G39+G49+G52</f>
        <v>0</v>
      </c>
    </row>
  </sheetData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workbookViewId="0">
      <selection sqref="A1:G1048576"/>
    </sheetView>
  </sheetViews>
  <sheetFormatPr defaultRowHeight="15" x14ac:dyDescent="0.25"/>
  <cols>
    <col min="1" max="1" width="10.85546875" style="12" customWidth="1"/>
    <col min="2" max="2" width="18.85546875" style="12" customWidth="1"/>
    <col min="3" max="3" width="57.140625" style="12" customWidth="1"/>
    <col min="4" max="4" width="13.5703125" style="12" customWidth="1"/>
    <col min="5" max="7" width="14.28515625" style="12" customWidth="1"/>
  </cols>
  <sheetData>
    <row r="1" spans="1:7" x14ac:dyDescent="0.25">
      <c r="C1" s="7" t="s">
        <v>734</v>
      </c>
    </row>
    <row r="2" spans="1:7" x14ac:dyDescent="0.25">
      <c r="C2" s="7" t="s">
        <v>735</v>
      </c>
    </row>
    <row r="3" spans="1:7" ht="35.25" customHeight="1" x14ac:dyDescent="0.25">
      <c r="A3" s="13" t="s">
        <v>0</v>
      </c>
      <c r="B3" s="13" t="s">
        <v>1</v>
      </c>
      <c r="C3" s="13" t="s">
        <v>696</v>
      </c>
      <c r="D3" s="13" t="s">
        <v>3</v>
      </c>
      <c r="E3" s="13" t="s">
        <v>697</v>
      </c>
      <c r="F3" s="13" t="s">
        <v>5</v>
      </c>
      <c r="G3" s="13" t="s">
        <v>6</v>
      </c>
    </row>
    <row r="4" spans="1:7" x14ac:dyDescent="0.25">
      <c r="A4" s="13" t="s">
        <v>7</v>
      </c>
      <c r="B4" s="13" t="s">
        <v>9</v>
      </c>
      <c r="C4" s="13" t="s">
        <v>10</v>
      </c>
      <c r="D4" s="13" t="s">
        <v>11</v>
      </c>
      <c r="E4" s="13" t="s">
        <v>12</v>
      </c>
      <c r="F4" s="13" t="s">
        <v>13</v>
      </c>
      <c r="G4" s="13" t="s">
        <v>14</v>
      </c>
    </row>
    <row r="5" spans="1:7" x14ac:dyDescent="0.25">
      <c r="A5" s="8" t="s">
        <v>7</v>
      </c>
      <c r="B5" s="8"/>
      <c r="C5" s="8" t="s">
        <v>698</v>
      </c>
      <c r="D5" s="8"/>
      <c r="E5" s="8"/>
      <c r="F5" s="8"/>
      <c r="G5" s="8"/>
    </row>
    <row r="6" spans="1:7" ht="45" x14ac:dyDescent="0.25">
      <c r="A6" s="9" t="s">
        <v>7</v>
      </c>
      <c r="B6" s="9" t="s">
        <v>699</v>
      </c>
      <c r="C6" s="9" t="s">
        <v>700</v>
      </c>
      <c r="D6" s="9" t="s">
        <v>22</v>
      </c>
      <c r="E6" s="10">
        <v>639</v>
      </c>
      <c r="F6" s="10"/>
      <c r="G6" s="10">
        <f t="shared" ref="G6:G12" si="0">ROUND(E6*F6,2)</f>
        <v>0</v>
      </c>
    </row>
    <row r="7" spans="1:7" ht="45" x14ac:dyDescent="0.25">
      <c r="A7" s="9" t="s">
        <v>8</v>
      </c>
      <c r="B7" s="9" t="s">
        <v>699</v>
      </c>
      <c r="C7" s="9" t="s">
        <v>701</v>
      </c>
      <c r="D7" s="9" t="s">
        <v>22</v>
      </c>
      <c r="E7" s="10">
        <v>2469</v>
      </c>
      <c r="F7" s="10"/>
      <c r="G7" s="10">
        <f t="shared" si="0"/>
        <v>0</v>
      </c>
    </row>
    <row r="8" spans="1:7" ht="45" x14ac:dyDescent="0.25">
      <c r="A8" s="9" t="s">
        <v>9</v>
      </c>
      <c r="B8" s="9" t="s">
        <v>699</v>
      </c>
      <c r="C8" s="9" t="s">
        <v>702</v>
      </c>
      <c r="D8" s="9" t="s">
        <v>22</v>
      </c>
      <c r="E8" s="10">
        <v>200</v>
      </c>
      <c r="F8" s="10"/>
      <c r="G8" s="10">
        <f t="shared" si="0"/>
        <v>0</v>
      </c>
    </row>
    <row r="9" spans="1:7" ht="45" x14ac:dyDescent="0.25">
      <c r="A9" s="9" t="s">
        <v>10</v>
      </c>
      <c r="B9" s="9" t="s">
        <v>699</v>
      </c>
      <c r="C9" s="9" t="s">
        <v>703</v>
      </c>
      <c r="D9" s="9" t="s">
        <v>22</v>
      </c>
      <c r="E9" s="10">
        <v>370</v>
      </c>
      <c r="F9" s="10"/>
      <c r="G9" s="10">
        <f t="shared" si="0"/>
        <v>0</v>
      </c>
    </row>
    <row r="10" spans="1:7" x14ac:dyDescent="0.25">
      <c r="A10" s="9" t="s">
        <v>11</v>
      </c>
      <c r="B10" s="9" t="s">
        <v>704</v>
      </c>
      <c r="C10" s="9" t="s">
        <v>705</v>
      </c>
      <c r="D10" s="9" t="s">
        <v>22</v>
      </c>
      <c r="E10" s="10">
        <v>210</v>
      </c>
      <c r="F10" s="10"/>
      <c r="G10" s="10">
        <f t="shared" si="0"/>
        <v>0</v>
      </c>
    </row>
    <row r="11" spans="1:7" ht="30" x14ac:dyDescent="0.25">
      <c r="A11" s="9" t="s">
        <v>12</v>
      </c>
      <c r="B11" s="9" t="s">
        <v>704</v>
      </c>
      <c r="C11" s="9" t="s">
        <v>706</v>
      </c>
      <c r="D11" s="9" t="s">
        <v>17</v>
      </c>
      <c r="E11" s="10">
        <v>5</v>
      </c>
      <c r="F11" s="10"/>
      <c r="G11" s="10">
        <f t="shared" si="0"/>
        <v>0</v>
      </c>
    </row>
    <row r="12" spans="1:7" x14ac:dyDescent="0.25">
      <c r="A12" s="9" t="s">
        <v>13</v>
      </c>
      <c r="B12" s="9" t="s">
        <v>704</v>
      </c>
      <c r="C12" s="9" t="s">
        <v>707</v>
      </c>
      <c r="D12" s="9" t="s">
        <v>261</v>
      </c>
      <c r="E12" s="10">
        <v>9</v>
      </c>
      <c r="F12" s="10"/>
      <c r="G12" s="10">
        <f t="shared" si="0"/>
        <v>0</v>
      </c>
    </row>
    <row r="13" spans="1:7" x14ac:dyDescent="0.25">
      <c r="A13" s="11"/>
      <c r="B13" s="11"/>
      <c r="C13" s="11" t="s">
        <v>708</v>
      </c>
      <c r="D13" s="11"/>
      <c r="E13" s="11"/>
      <c r="F13" s="11"/>
      <c r="G13" s="11">
        <f>SUM(G6:G12)</f>
        <v>0</v>
      </c>
    </row>
    <row r="14" spans="1:7" x14ac:dyDescent="0.25">
      <c r="A14" s="8" t="s">
        <v>8</v>
      </c>
      <c r="B14" s="8"/>
      <c r="C14" s="8" t="s">
        <v>709</v>
      </c>
      <c r="D14" s="8"/>
      <c r="E14" s="8"/>
      <c r="F14" s="8"/>
      <c r="G14" s="8"/>
    </row>
    <row r="15" spans="1:7" ht="45" x14ac:dyDescent="0.25">
      <c r="A15" s="9" t="s">
        <v>14</v>
      </c>
      <c r="B15" s="9" t="s">
        <v>699</v>
      </c>
      <c r="C15" s="9" t="s">
        <v>710</v>
      </c>
      <c r="D15" s="9" t="s">
        <v>22</v>
      </c>
      <c r="E15" s="10">
        <v>2809.7</v>
      </c>
      <c r="F15" s="10"/>
      <c r="G15" s="10">
        <f t="shared" ref="G15:G27" si="1">ROUND(E15*F15,2)</f>
        <v>0</v>
      </c>
    </row>
    <row r="16" spans="1:7" ht="45" x14ac:dyDescent="0.25">
      <c r="A16" s="9" t="s">
        <v>29</v>
      </c>
      <c r="B16" s="9" t="s">
        <v>699</v>
      </c>
      <c r="C16" s="9" t="s">
        <v>711</v>
      </c>
      <c r="D16" s="9" t="s">
        <v>22</v>
      </c>
      <c r="E16" s="10">
        <v>2809.7</v>
      </c>
      <c r="F16" s="10"/>
      <c r="G16" s="10">
        <f t="shared" si="1"/>
        <v>0</v>
      </c>
    </row>
    <row r="17" spans="1:7" ht="45" x14ac:dyDescent="0.25">
      <c r="A17" s="9" t="s">
        <v>31</v>
      </c>
      <c r="B17" s="9" t="s">
        <v>699</v>
      </c>
      <c r="C17" s="9" t="s">
        <v>712</v>
      </c>
      <c r="D17" s="9" t="s">
        <v>22</v>
      </c>
      <c r="E17" s="10">
        <v>2809.7</v>
      </c>
      <c r="F17" s="10"/>
      <c r="G17" s="10">
        <f t="shared" si="1"/>
        <v>0</v>
      </c>
    </row>
    <row r="18" spans="1:7" ht="45" x14ac:dyDescent="0.25">
      <c r="A18" s="9" t="s">
        <v>33</v>
      </c>
      <c r="B18" s="9" t="s">
        <v>699</v>
      </c>
      <c r="C18" s="9" t="s">
        <v>713</v>
      </c>
      <c r="D18" s="9" t="s">
        <v>22</v>
      </c>
      <c r="E18" s="10">
        <v>107.9</v>
      </c>
      <c r="F18" s="10"/>
      <c r="G18" s="10">
        <f t="shared" si="1"/>
        <v>0</v>
      </c>
    </row>
    <row r="19" spans="1:7" ht="45" x14ac:dyDescent="0.25">
      <c r="A19" s="9" t="s">
        <v>35</v>
      </c>
      <c r="B19" s="9" t="s">
        <v>699</v>
      </c>
      <c r="C19" s="9" t="s">
        <v>714</v>
      </c>
      <c r="D19" s="9" t="s">
        <v>22</v>
      </c>
      <c r="E19" s="10">
        <v>31.7</v>
      </c>
      <c r="F19" s="10"/>
      <c r="G19" s="10">
        <f t="shared" si="1"/>
        <v>0</v>
      </c>
    </row>
    <row r="20" spans="1:7" ht="45" x14ac:dyDescent="0.25">
      <c r="A20" s="9" t="s">
        <v>37</v>
      </c>
      <c r="B20" s="9" t="s">
        <v>699</v>
      </c>
      <c r="C20" s="9" t="s">
        <v>715</v>
      </c>
      <c r="D20" s="9" t="s">
        <v>22</v>
      </c>
      <c r="E20" s="10">
        <v>168.8</v>
      </c>
      <c r="F20" s="10"/>
      <c r="G20" s="10">
        <f t="shared" si="1"/>
        <v>0</v>
      </c>
    </row>
    <row r="21" spans="1:7" ht="45" x14ac:dyDescent="0.25">
      <c r="A21" s="9" t="s">
        <v>39</v>
      </c>
      <c r="B21" s="9" t="s">
        <v>699</v>
      </c>
      <c r="C21" s="9" t="s">
        <v>716</v>
      </c>
      <c r="D21" s="9" t="s">
        <v>22</v>
      </c>
      <c r="E21" s="10">
        <v>276.7</v>
      </c>
      <c r="F21" s="10"/>
      <c r="G21" s="10">
        <f t="shared" si="1"/>
        <v>0</v>
      </c>
    </row>
    <row r="22" spans="1:7" ht="45" x14ac:dyDescent="0.25">
      <c r="A22" s="9" t="s">
        <v>41</v>
      </c>
      <c r="B22" s="9" t="s">
        <v>699</v>
      </c>
      <c r="C22" s="9" t="s">
        <v>717</v>
      </c>
      <c r="D22" s="9" t="s">
        <v>22</v>
      </c>
      <c r="E22" s="10">
        <v>31.7</v>
      </c>
      <c r="F22" s="10"/>
      <c r="G22" s="10">
        <f t="shared" si="1"/>
        <v>0</v>
      </c>
    </row>
    <row r="23" spans="1:7" ht="45" x14ac:dyDescent="0.25">
      <c r="A23" s="9" t="s">
        <v>43</v>
      </c>
      <c r="B23" s="9" t="s">
        <v>699</v>
      </c>
      <c r="C23" s="9" t="s">
        <v>718</v>
      </c>
      <c r="D23" s="9" t="s">
        <v>22</v>
      </c>
      <c r="E23" s="10">
        <v>476.5</v>
      </c>
      <c r="F23" s="10"/>
      <c r="G23" s="10">
        <f t="shared" si="1"/>
        <v>0</v>
      </c>
    </row>
    <row r="24" spans="1:7" ht="45" x14ac:dyDescent="0.25">
      <c r="A24" s="9" t="s">
        <v>45</v>
      </c>
      <c r="B24" s="9" t="s">
        <v>699</v>
      </c>
      <c r="C24" s="9" t="s">
        <v>719</v>
      </c>
      <c r="D24" s="9" t="s">
        <v>22</v>
      </c>
      <c r="E24" s="10">
        <v>2054.5</v>
      </c>
      <c r="F24" s="10"/>
      <c r="G24" s="10">
        <f t="shared" si="1"/>
        <v>0</v>
      </c>
    </row>
    <row r="25" spans="1:7" ht="45" x14ac:dyDescent="0.25">
      <c r="A25" s="9" t="s">
        <v>47</v>
      </c>
      <c r="B25" s="9" t="s">
        <v>699</v>
      </c>
      <c r="C25" s="9" t="s">
        <v>720</v>
      </c>
      <c r="D25" s="9" t="s">
        <v>261</v>
      </c>
      <c r="E25" s="10">
        <v>6</v>
      </c>
      <c r="F25" s="10"/>
      <c r="G25" s="10">
        <f t="shared" si="1"/>
        <v>0</v>
      </c>
    </row>
    <row r="26" spans="1:7" ht="45" x14ac:dyDescent="0.25">
      <c r="A26" s="9" t="s">
        <v>49</v>
      </c>
      <c r="B26" s="9" t="s">
        <v>699</v>
      </c>
      <c r="C26" s="9" t="s">
        <v>721</v>
      </c>
      <c r="D26" s="9" t="s">
        <v>261</v>
      </c>
      <c r="E26" s="10">
        <v>30</v>
      </c>
      <c r="F26" s="10"/>
      <c r="G26" s="10">
        <f t="shared" si="1"/>
        <v>0</v>
      </c>
    </row>
    <row r="27" spans="1:7" ht="45" x14ac:dyDescent="0.25">
      <c r="A27" s="9" t="s">
        <v>51</v>
      </c>
      <c r="B27" s="9" t="s">
        <v>699</v>
      </c>
      <c r="C27" s="9" t="s">
        <v>400</v>
      </c>
      <c r="D27" s="9" t="s">
        <v>17</v>
      </c>
      <c r="E27" s="10">
        <v>1</v>
      </c>
      <c r="F27" s="10"/>
      <c r="G27" s="10">
        <f t="shared" si="1"/>
        <v>0</v>
      </c>
    </row>
    <row r="28" spans="1:7" x14ac:dyDescent="0.25">
      <c r="A28" s="11"/>
      <c r="B28" s="11"/>
      <c r="C28" s="11" t="s">
        <v>722</v>
      </c>
      <c r="D28" s="11"/>
      <c r="E28" s="11"/>
      <c r="F28" s="11"/>
      <c r="G28" s="11">
        <f>SUM(G15:G27)</f>
        <v>0</v>
      </c>
    </row>
    <row r="29" spans="1:7" x14ac:dyDescent="0.25">
      <c r="A29" s="8" t="s">
        <v>9</v>
      </c>
      <c r="B29" s="8"/>
      <c r="C29" s="8" t="s">
        <v>723</v>
      </c>
      <c r="D29" s="8"/>
      <c r="E29" s="8"/>
      <c r="F29" s="8"/>
      <c r="G29" s="8"/>
    </row>
    <row r="30" spans="1:7" ht="45" x14ac:dyDescent="0.25">
      <c r="A30" s="9" t="s">
        <v>53</v>
      </c>
      <c r="B30" s="9" t="s">
        <v>699</v>
      </c>
      <c r="C30" s="9" t="s">
        <v>710</v>
      </c>
      <c r="D30" s="9" t="s">
        <v>22</v>
      </c>
      <c r="E30" s="10">
        <v>972</v>
      </c>
      <c r="F30" s="10"/>
      <c r="G30" s="10">
        <f t="shared" ref="G30:G42" si="2">ROUND(E30*F30,2)</f>
        <v>0</v>
      </c>
    </row>
    <row r="31" spans="1:7" ht="45" x14ac:dyDescent="0.25">
      <c r="A31" s="9" t="s">
        <v>55</v>
      </c>
      <c r="B31" s="9" t="s">
        <v>699</v>
      </c>
      <c r="C31" s="9" t="s">
        <v>711</v>
      </c>
      <c r="D31" s="9" t="s">
        <v>22</v>
      </c>
      <c r="E31" s="10">
        <v>1944</v>
      </c>
      <c r="F31" s="10"/>
      <c r="G31" s="10">
        <f t="shared" si="2"/>
        <v>0</v>
      </c>
    </row>
    <row r="32" spans="1:7" ht="45" x14ac:dyDescent="0.25">
      <c r="A32" s="9" t="s">
        <v>57</v>
      </c>
      <c r="B32" s="9" t="s">
        <v>699</v>
      </c>
      <c r="C32" s="9" t="s">
        <v>712</v>
      </c>
      <c r="D32" s="9" t="s">
        <v>22</v>
      </c>
      <c r="E32" s="10">
        <v>972</v>
      </c>
      <c r="F32" s="10"/>
      <c r="G32" s="10">
        <f t="shared" si="2"/>
        <v>0</v>
      </c>
    </row>
    <row r="33" spans="1:7" ht="45" x14ac:dyDescent="0.25">
      <c r="A33" s="9" t="s">
        <v>59</v>
      </c>
      <c r="B33" s="9" t="s">
        <v>699</v>
      </c>
      <c r="C33" s="9" t="s">
        <v>713</v>
      </c>
      <c r="D33" s="9" t="s">
        <v>22</v>
      </c>
      <c r="E33" s="10">
        <v>258.39999999999998</v>
      </c>
      <c r="F33" s="10"/>
      <c r="G33" s="10">
        <f t="shared" si="2"/>
        <v>0</v>
      </c>
    </row>
    <row r="34" spans="1:7" ht="45" x14ac:dyDescent="0.25">
      <c r="A34" s="9" t="s">
        <v>61</v>
      </c>
      <c r="B34" s="9" t="s">
        <v>699</v>
      </c>
      <c r="C34" s="9" t="s">
        <v>714</v>
      </c>
      <c r="D34" s="9" t="s">
        <v>22</v>
      </c>
      <c r="E34" s="10">
        <v>127.5</v>
      </c>
      <c r="F34" s="10"/>
      <c r="G34" s="10">
        <f t="shared" si="2"/>
        <v>0</v>
      </c>
    </row>
    <row r="35" spans="1:7" ht="45" x14ac:dyDescent="0.25">
      <c r="A35" s="9" t="s">
        <v>64</v>
      </c>
      <c r="B35" s="9" t="s">
        <v>699</v>
      </c>
      <c r="C35" s="9" t="s">
        <v>715</v>
      </c>
      <c r="D35" s="9" t="s">
        <v>22</v>
      </c>
      <c r="E35" s="10">
        <v>23</v>
      </c>
      <c r="F35" s="10"/>
      <c r="G35" s="10">
        <f t="shared" si="2"/>
        <v>0</v>
      </c>
    </row>
    <row r="36" spans="1:7" ht="45" x14ac:dyDescent="0.25">
      <c r="A36" s="9" t="s">
        <v>66</v>
      </c>
      <c r="B36" s="9" t="s">
        <v>699</v>
      </c>
      <c r="C36" s="9" t="s">
        <v>718</v>
      </c>
      <c r="D36" s="9" t="s">
        <v>22</v>
      </c>
      <c r="E36" s="10">
        <v>40.9</v>
      </c>
      <c r="F36" s="10"/>
      <c r="G36" s="10">
        <f t="shared" si="2"/>
        <v>0</v>
      </c>
    </row>
    <row r="37" spans="1:7" ht="45" x14ac:dyDescent="0.25">
      <c r="A37" s="9" t="s">
        <v>68</v>
      </c>
      <c r="B37" s="9" t="s">
        <v>699</v>
      </c>
      <c r="C37" s="9" t="s">
        <v>719</v>
      </c>
      <c r="D37" s="9" t="s">
        <v>22</v>
      </c>
      <c r="E37" s="10">
        <v>530</v>
      </c>
      <c r="F37" s="10"/>
      <c r="G37" s="10">
        <f t="shared" si="2"/>
        <v>0</v>
      </c>
    </row>
    <row r="38" spans="1:7" ht="45" x14ac:dyDescent="0.25">
      <c r="A38" s="9" t="s">
        <v>71</v>
      </c>
      <c r="B38" s="9" t="s">
        <v>699</v>
      </c>
      <c r="C38" s="9" t="s">
        <v>724</v>
      </c>
      <c r="D38" s="9" t="s">
        <v>22</v>
      </c>
      <c r="E38" s="10">
        <v>69.099999999999994</v>
      </c>
      <c r="F38" s="10"/>
      <c r="G38" s="10">
        <f t="shared" si="2"/>
        <v>0</v>
      </c>
    </row>
    <row r="39" spans="1:7" ht="45" x14ac:dyDescent="0.25">
      <c r="A39" s="9" t="s">
        <v>73</v>
      </c>
      <c r="B39" s="9" t="s">
        <v>699</v>
      </c>
      <c r="C39" s="9" t="s">
        <v>725</v>
      </c>
      <c r="D39" s="9" t="s">
        <v>22</v>
      </c>
      <c r="E39" s="10">
        <v>254</v>
      </c>
      <c r="F39" s="10"/>
      <c r="G39" s="10">
        <f t="shared" si="2"/>
        <v>0</v>
      </c>
    </row>
    <row r="40" spans="1:7" ht="45" x14ac:dyDescent="0.25">
      <c r="A40" s="9" t="s">
        <v>76</v>
      </c>
      <c r="B40" s="9" t="s">
        <v>699</v>
      </c>
      <c r="C40" s="9" t="s">
        <v>720</v>
      </c>
      <c r="D40" s="9" t="s">
        <v>261</v>
      </c>
      <c r="E40" s="10">
        <v>8</v>
      </c>
      <c r="F40" s="10"/>
      <c r="G40" s="10">
        <f t="shared" si="2"/>
        <v>0</v>
      </c>
    </row>
    <row r="41" spans="1:7" ht="45" x14ac:dyDescent="0.25">
      <c r="A41" s="9" t="s">
        <v>79</v>
      </c>
      <c r="B41" s="9" t="s">
        <v>699</v>
      </c>
      <c r="C41" s="9" t="s">
        <v>721</v>
      </c>
      <c r="D41" s="9" t="s">
        <v>261</v>
      </c>
      <c r="E41" s="10">
        <v>5</v>
      </c>
      <c r="F41" s="10"/>
      <c r="G41" s="10">
        <f t="shared" si="2"/>
        <v>0</v>
      </c>
    </row>
    <row r="42" spans="1:7" ht="45" x14ac:dyDescent="0.25">
      <c r="A42" s="9" t="s">
        <v>82</v>
      </c>
      <c r="B42" s="9" t="s">
        <v>699</v>
      </c>
      <c r="C42" s="9" t="s">
        <v>400</v>
      </c>
      <c r="D42" s="9" t="s">
        <v>17</v>
      </c>
      <c r="E42" s="10">
        <v>1</v>
      </c>
      <c r="F42" s="10"/>
      <c r="G42" s="10">
        <f t="shared" si="2"/>
        <v>0</v>
      </c>
    </row>
    <row r="43" spans="1:7" x14ac:dyDescent="0.25">
      <c r="A43" s="11"/>
      <c r="B43" s="11"/>
      <c r="C43" s="11" t="s">
        <v>726</v>
      </c>
      <c r="D43" s="11"/>
      <c r="E43" s="11"/>
      <c r="F43" s="11"/>
      <c r="G43" s="11">
        <f>SUM(G30:G42)</f>
        <v>0</v>
      </c>
    </row>
    <row r="44" spans="1:7" x14ac:dyDescent="0.25">
      <c r="A44" s="8" t="s">
        <v>10</v>
      </c>
      <c r="B44" s="8"/>
      <c r="C44" s="8" t="s">
        <v>727</v>
      </c>
      <c r="D44" s="8"/>
      <c r="E44" s="8"/>
      <c r="F44" s="8"/>
      <c r="G44" s="8"/>
    </row>
    <row r="45" spans="1:7" ht="30" x14ac:dyDescent="0.25">
      <c r="A45" s="9" t="s">
        <v>85</v>
      </c>
      <c r="B45" s="9" t="s">
        <v>704</v>
      </c>
      <c r="C45" s="9" t="s">
        <v>728</v>
      </c>
      <c r="D45" s="9" t="s">
        <v>729</v>
      </c>
      <c r="E45" s="10">
        <v>1</v>
      </c>
      <c r="F45" s="10"/>
      <c r="G45" s="10">
        <f>ROUND(E45*F45,2)</f>
        <v>0</v>
      </c>
    </row>
    <row r="46" spans="1:7" ht="45" x14ac:dyDescent="0.25">
      <c r="A46" s="9" t="s">
        <v>87</v>
      </c>
      <c r="B46" s="9" t="s">
        <v>704</v>
      </c>
      <c r="C46" s="9" t="s">
        <v>730</v>
      </c>
      <c r="D46" s="9" t="s">
        <v>596</v>
      </c>
      <c r="E46" s="10">
        <v>1</v>
      </c>
      <c r="F46" s="10"/>
      <c r="G46" s="10">
        <f>ROUND(E46*F46,2)</f>
        <v>0</v>
      </c>
    </row>
    <row r="47" spans="1:7" x14ac:dyDescent="0.25">
      <c r="A47" s="9" t="s">
        <v>89</v>
      </c>
      <c r="B47" s="9" t="s">
        <v>704</v>
      </c>
      <c r="C47" s="9" t="s">
        <v>731</v>
      </c>
      <c r="D47" s="9" t="s">
        <v>261</v>
      </c>
      <c r="E47" s="10">
        <v>1</v>
      </c>
      <c r="F47" s="10"/>
      <c r="G47" s="10">
        <f>ROUND(E47*F47,2)</f>
        <v>0</v>
      </c>
    </row>
    <row r="48" spans="1:7" x14ac:dyDescent="0.25">
      <c r="A48" s="9" t="s">
        <v>91</v>
      </c>
      <c r="B48" s="9" t="s">
        <v>704</v>
      </c>
      <c r="C48" s="9" t="s">
        <v>732</v>
      </c>
      <c r="D48" s="9" t="s">
        <v>17</v>
      </c>
      <c r="E48" s="10">
        <v>1</v>
      </c>
      <c r="F48" s="10"/>
      <c r="G48" s="10">
        <f>ROUND(E48*F48,2)</f>
        <v>0</v>
      </c>
    </row>
    <row r="49" spans="1:7" ht="45" x14ac:dyDescent="0.25">
      <c r="A49" s="9" t="s">
        <v>93</v>
      </c>
      <c r="B49" s="9" t="s">
        <v>704</v>
      </c>
      <c r="C49" s="9" t="s">
        <v>400</v>
      </c>
      <c r="D49" s="9" t="s">
        <v>17</v>
      </c>
      <c r="E49" s="10">
        <v>1</v>
      </c>
      <c r="F49" s="10"/>
      <c r="G49" s="10">
        <f>ROUND(E49*F49,2)</f>
        <v>0</v>
      </c>
    </row>
    <row r="50" spans="1:7" x14ac:dyDescent="0.25">
      <c r="A50" s="11"/>
      <c r="B50" s="11"/>
      <c r="C50" s="11" t="s">
        <v>733</v>
      </c>
      <c r="D50" s="11"/>
      <c r="E50" s="11"/>
      <c r="F50" s="11"/>
      <c r="G50" s="11">
        <f>SUM(G45:G49)</f>
        <v>0</v>
      </c>
    </row>
    <row r="51" spans="1:7" x14ac:dyDescent="0.25">
      <c r="A51" s="11"/>
      <c r="B51" s="11"/>
      <c r="C51" s="11" t="s">
        <v>282</v>
      </c>
      <c r="D51" s="11"/>
      <c r="E51" s="11"/>
      <c r="F51" s="11"/>
      <c r="G51" s="11">
        <f>G13+G28+G43+G50</f>
        <v>0</v>
      </c>
    </row>
  </sheetData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Drogi</vt:lpstr>
      <vt:lpstr>ORD</vt:lpstr>
      <vt:lpstr>Sanitarna </vt:lpstr>
      <vt:lpstr>Sygnalizacja</vt:lpstr>
      <vt:lpstr>Oświetlenie</vt:lpstr>
      <vt:lpstr>Telek</vt:lpstr>
      <vt:lpstr>Zieleń</vt:lpstr>
      <vt:lpstr>SN i nn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Husarz Agnieszka</dc:creator>
  <cp:lastModifiedBy>Husarz Agnieszka</cp:lastModifiedBy>
  <cp:lastPrinted>2025-04-08T11:25:01Z</cp:lastPrinted>
  <dcterms:created xsi:type="dcterms:W3CDTF">2025-04-02T11:35:13Z</dcterms:created>
  <dcterms:modified xsi:type="dcterms:W3CDTF">2025-04-08T11:25:21Z</dcterms:modified>
</cp:coreProperties>
</file>