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ZAPYTANIE 12. ŻYWN - Dostawa PIECZYWA na 2025\2. Zapytanie ofertowe - dokumentacja\"/>
    </mc:Choice>
  </mc:AlternateContent>
  <xr:revisionPtr revIDLastSave="0" documentId="13_ncr:1_{32EE70E0-3B6F-4DEE-8417-81CFCA613A6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J16" i="1"/>
  <c r="M16" i="1" s="1"/>
  <c r="N16" i="1" s="1"/>
  <c r="O16" i="1" s="1"/>
  <c r="J17" i="1"/>
  <c r="M17" i="1" s="1"/>
  <c r="N17" i="1" s="1"/>
  <c r="O17" i="1" s="1"/>
  <c r="J18" i="1"/>
  <c r="M18" i="1" s="1"/>
  <c r="N18" i="1" s="1"/>
  <c r="O18" i="1" s="1"/>
  <c r="J19" i="1"/>
  <c r="M19" i="1" s="1"/>
  <c r="N19" i="1" s="1"/>
  <c r="O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L29" i="1" s="1"/>
  <c r="J30" i="1"/>
  <c r="K30" i="1" s="1"/>
  <c r="L30" i="1" s="1"/>
  <c r="J31" i="1"/>
  <c r="M31" i="1" s="1"/>
  <c r="N31" i="1" s="1"/>
  <c r="O31" i="1" s="1"/>
  <c r="J32" i="1"/>
  <c r="K32" i="1" s="1"/>
  <c r="L32" i="1" s="1"/>
  <c r="J33" i="1"/>
  <c r="M33" i="1" s="1"/>
  <c r="N33" i="1" s="1"/>
  <c r="O33" i="1" s="1"/>
  <c r="J34" i="1"/>
  <c r="M34" i="1" s="1"/>
  <c r="N34" i="1" s="1"/>
  <c r="O34" i="1" s="1"/>
  <c r="J35" i="1"/>
  <c r="K35" i="1" s="1"/>
  <c r="L35" i="1" s="1"/>
  <c r="J36" i="1"/>
  <c r="K36" i="1" s="1"/>
  <c r="L36" i="1" s="1"/>
  <c r="J37" i="1"/>
  <c r="K37" i="1" s="1"/>
  <c r="L37" i="1" s="1"/>
  <c r="J38" i="1"/>
  <c r="K38" i="1" s="1"/>
  <c r="L38" i="1" s="1"/>
  <c r="J39" i="1"/>
  <c r="K39" i="1" s="1"/>
  <c r="L39" i="1" s="1"/>
  <c r="J40" i="1"/>
  <c r="M40" i="1" s="1"/>
  <c r="N40" i="1" s="1"/>
  <c r="O40" i="1" s="1"/>
  <c r="J15" i="1"/>
  <c r="M30" i="1" l="1"/>
  <c r="N30" i="1" s="1"/>
  <c r="O30" i="1" s="1"/>
  <c r="M29" i="1"/>
  <c r="N29" i="1" s="1"/>
  <c r="O29" i="1" s="1"/>
  <c r="M27" i="1"/>
  <c r="N27" i="1" s="1"/>
  <c r="O27" i="1" s="1"/>
  <c r="M26" i="1"/>
  <c r="N26" i="1" s="1"/>
  <c r="O26" i="1" s="1"/>
  <c r="M23" i="1"/>
  <c r="N23" i="1" s="1"/>
  <c r="O23" i="1" s="1"/>
  <c r="M22" i="1"/>
  <c r="N22" i="1" s="1"/>
  <c r="O22" i="1" s="1"/>
  <c r="M28" i="1"/>
  <c r="N28" i="1" s="1"/>
  <c r="O28" i="1" s="1"/>
  <c r="M25" i="1"/>
  <c r="N25" i="1" s="1"/>
  <c r="O25" i="1" s="1"/>
  <c r="M24" i="1"/>
  <c r="N24" i="1" s="1"/>
  <c r="O24" i="1" s="1"/>
  <c r="M21" i="1"/>
  <c r="N21" i="1" s="1"/>
  <c r="O21" i="1" s="1"/>
  <c r="K18" i="1"/>
  <c r="L18" i="1" s="1"/>
  <c r="K17" i="1"/>
  <c r="L17" i="1" s="1"/>
  <c r="K16" i="1"/>
  <c r="L16" i="1" s="1"/>
  <c r="K33" i="1"/>
  <c r="L33" i="1" s="1"/>
  <c r="M20" i="1"/>
  <c r="N20" i="1" s="1"/>
  <c r="O20" i="1" s="1"/>
  <c r="M39" i="1"/>
  <c r="N39" i="1" s="1"/>
  <c r="O39" i="1" s="1"/>
  <c r="M38" i="1"/>
  <c r="N38" i="1" s="1"/>
  <c r="O38" i="1" s="1"/>
  <c r="M37" i="1"/>
  <c r="N37" i="1" s="1"/>
  <c r="O37" i="1" s="1"/>
  <c r="M36" i="1"/>
  <c r="N36" i="1" s="1"/>
  <c r="O36" i="1" s="1"/>
  <c r="M35" i="1"/>
  <c r="N35" i="1" s="1"/>
  <c r="O35" i="1" s="1"/>
  <c r="M32" i="1"/>
  <c r="N32" i="1" s="1"/>
  <c r="O32" i="1" s="1"/>
  <c r="K40" i="1"/>
  <c r="L40" i="1" s="1"/>
  <c r="K19" i="1"/>
  <c r="L19" i="1" s="1"/>
  <c r="K34" i="1"/>
  <c r="L34" i="1" s="1"/>
  <c r="K31" i="1"/>
  <c r="L31" i="1" s="1"/>
  <c r="G15" i="1"/>
  <c r="K15" i="1" l="1"/>
  <c r="H15" i="1"/>
  <c r="L15" i="1" l="1"/>
  <c r="I15" i="1"/>
  <c r="M15" i="1"/>
  <c r="N15" i="1" s="1"/>
  <c r="K43" i="1" l="1"/>
  <c r="L42" i="1"/>
  <c r="H43" i="1"/>
  <c r="I42" i="1"/>
  <c r="O15" i="1"/>
  <c r="O42" i="1" s="1"/>
  <c r="N43" i="1"/>
  <c r="K44" i="1" l="1"/>
  <c r="H44" i="1"/>
  <c r="N44" i="1"/>
</calcChain>
</file>

<file path=xl/sharedStrings.xml><?xml version="1.0" encoding="utf-8"?>
<sst xmlns="http://schemas.openxmlformats.org/spreadsheetml/2006/main" count="91" uniqueCount="58">
  <si>
    <t>Lp.</t>
  </si>
  <si>
    <t>Nazwa</t>
  </si>
  <si>
    <t>Jm</t>
  </si>
  <si>
    <t>Zamówienie podstawowe</t>
  </si>
  <si>
    <t>Ilość</t>
  </si>
  <si>
    <t>Stawka VAT (%)</t>
  </si>
  <si>
    <t>Cena jednostkowa brutto (zł)</t>
  </si>
  <si>
    <t>Wartość  brutto (zł)</t>
  </si>
  <si>
    <t>Ilość do</t>
  </si>
  <si>
    <t>kg</t>
  </si>
  <si>
    <t>Wartość netto (zł)</t>
  </si>
  <si>
    <t>Cena jednostkowa netto (zł)</t>
  </si>
  <si>
    <t>kol.8 =  kol.4 x kol.5</t>
  </si>
  <si>
    <t>kol.7 =  kol.5 + kol.6 (VAT)</t>
  </si>
  <si>
    <t xml:space="preserve">kol.9 =  kol.8 +  kol.6 (VAT) </t>
  </si>
  <si>
    <t>kol.11 =  kol.10 x kol.5</t>
  </si>
  <si>
    <t>kol.12 = kol.11 + kol.6 (VAT)</t>
  </si>
  <si>
    <t>kol.14 =  kol.13 x kol.5</t>
  </si>
  <si>
    <t>kol.15 = kol.14 + kol.6 (VAT)</t>
  </si>
  <si>
    <t>Razem wartość brutto (suma pozycji odpowiednio z kol. 9, 12, 15):</t>
  </si>
  <si>
    <t>Razem wartość netto (suma pozycji odpowiednio z kol. 8, 11, 14):</t>
  </si>
  <si>
    <t>Razem wartość podatku VAT (razem wartość brutto minus razem wartość netto):</t>
  </si>
  <si>
    <t>Bułka pszenna zwykła</t>
  </si>
  <si>
    <t>Bułka graham</t>
  </si>
  <si>
    <t>Rogal pszenny</t>
  </si>
  <si>
    <t>Bułka tarta</t>
  </si>
  <si>
    <t>Chleb  żytni razowy</t>
  </si>
  <si>
    <t>Chleb zwykły</t>
  </si>
  <si>
    <t>Chleb mieszany słonecznikowy</t>
  </si>
  <si>
    <t xml:space="preserve">Pączek </t>
  </si>
  <si>
    <t>Makowiec</t>
  </si>
  <si>
    <t>Jabłecznik</t>
  </si>
  <si>
    <t>Piernik</t>
  </si>
  <si>
    <t>Chleb wieloziarnisty</t>
  </si>
  <si>
    <t>Szczegółowa oferta cenowa</t>
  </si>
  <si>
    <r>
      <t xml:space="preserve">Dostawa </t>
    </r>
    <r>
      <rPr>
        <b/>
        <u/>
        <sz val="9.5"/>
        <rFont val="Arial"/>
        <family val="2"/>
        <charset val="238"/>
      </rPr>
      <t>PIECZYWA I WYROBÓW CUKIERNICZYCH</t>
    </r>
  </si>
  <si>
    <t>Chleb zwykły krojony w foli</t>
  </si>
  <si>
    <t>Bagietka pszenna</t>
  </si>
  <si>
    <t>Drożdżówka z jagodami</t>
  </si>
  <si>
    <t>Bułka z ziarnami</t>
  </si>
  <si>
    <t>Załącznik nr 3</t>
  </si>
  <si>
    <t xml:space="preserve">  ………………………..</t>
  </si>
  <si>
    <t>(miejscowość data)</t>
  </si>
  <si>
    <t>..........................................................................</t>
  </si>
  <si>
    <t>(podpis osoby/osób upoważnionych do składania oświadczeń woli w imieniu wykonawcy)</t>
  </si>
  <si>
    <t>Zamówienie w ramach opcji</t>
  </si>
  <si>
    <t>Zamówienie podstawowe + opcja</t>
  </si>
  <si>
    <t>Chleb tostowy pszenny</t>
  </si>
  <si>
    <t>Bułka hot-dog pszenna</t>
  </si>
  <si>
    <t>Babka waniliowa</t>
  </si>
  <si>
    <t>Chleb graham</t>
  </si>
  <si>
    <t>Drożdżówka z serem</t>
  </si>
  <si>
    <t>Drożdżówka z makiem</t>
  </si>
  <si>
    <t>Bułeczki z cynamonem</t>
  </si>
  <si>
    <t>Placek drożdżowy</t>
  </si>
  <si>
    <t>Mufinki z czekoladą</t>
  </si>
  <si>
    <t>Ciastka kruche</t>
  </si>
  <si>
    <t>Znak sprawy: SP-WOSzK-ZP.2612.19.2024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</si>
</sst>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u/>
      <sz val="9.5"/>
      <name val="Arial"/>
      <family val="2"/>
      <charset val="238"/>
    </font>
    <font>
      <i/>
      <sz val="9.5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8" fillId="0" borderId="0"/>
    <xf numFmtId="0" fontId="6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</cellStyleXfs>
  <cellXfs count="10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Alignment="1">
      <alignment vertical="center" wrapText="1"/>
    </xf>
    <xf numFmtId="0" fontId="2" fillId="0" borderId="0" xfId="7" applyFont="1" applyAlignment="1">
      <alignment horizontal="left" vertical="center" wrapText="1"/>
    </xf>
    <xf numFmtId="0" fontId="3" fillId="0" borderId="0" xfId="7" applyFont="1" applyAlignment="1">
      <alignment horizontal="right" vertical="center" wrapText="1"/>
    </xf>
    <xf numFmtId="0" fontId="2" fillId="0" borderId="0" xfId="7" applyFont="1" applyAlignment="1">
      <alignment horizontal="right" vertical="center" wrapText="1"/>
    </xf>
    <xf numFmtId="0" fontId="9" fillId="0" borderId="0" xfId="7" applyFont="1" applyAlignment="1">
      <alignment vertical="center" wrapText="1"/>
    </xf>
    <xf numFmtId="0" fontId="7" fillId="0" borderId="0" xfId="7" applyFont="1" applyAlignment="1">
      <alignment horizontal="center" vertical="center" wrapText="1"/>
    </xf>
    <xf numFmtId="0" fontId="7" fillId="0" borderId="0" xfId="7" applyFont="1" applyAlignment="1">
      <alignment vertical="center" wrapText="1"/>
    </xf>
    <xf numFmtId="0" fontId="4" fillId="0" borderId="0" xfId="7" applyAlignment="1">
      <alignment vertical="center" wrapText="1"/>
    </xf>
    <xf numFmtId="0" fontId="11" fillId="0" borderId="0" xfId="7" applyFont="1" applyAlignment="1">
      <alignment vertical="center" wrapText="1"/>
    </xf>
    <xf numFmtId="0" fontId="13" fillId="0" borderId="0" xfId="7" applyFont="1" applyAlignment="1">
      <alignment vertical="center" wrapText="1"/>
    </xf>
    <xf numFmtId="0" fontId="13" fillId="0" borderId="0" xfId="7" applyFont="1" applyAlignment="1">
      <alignment horizontal="center" vertical="center" wrapText="1"/>
    </xf>
    <xf numFmtId="0" fontId="13" fillId="0" borderId="0" xfId="7" applyFont="1" applyAlignment="1">
      <alignment horizontal="center" vertical="top" wrapText="1"/>
    </xf>
    <xf numFmtId="0" fontId="14" fillId="0" borderId="9" xfId="7" applyFont="1" applyBorder="1" applyAlignment="1">
      <alignment horizontal="center" vertical="center" wrapText="1"/>
    </xf>
    <xf numFmtId="0" fontId="14" fillId="0" borderId="10" xfId="7" applyFont="1" applyBorder="1" applyAlignment="1">
      <alignment horizontal="center" vertical="center" wrapText="1"/>
    </xf>
    <xf numFmtId="0" fontId="14" fillId="0" borderId="11" xfId="7" applyFont="1" applyBorder="1" applyAlignment="1">
      <alignment horizontal="center" vertical="center" wrapText="1"/>
    </xf>
    <xf numFmtId="0" fontId="14" fillId="0" borderId="22" xfId="7" applyFont="1" applyBorder="1" applyAlignment="1">
      <alignment horizontal="center" vertical="center" wrapText="1"/>
    </xf>
    <xf numFmtId="0" fontId="14" fillId="2" borderId="12" xfId="7" applyFont="1" applyFill="1" applyBorder="1" applyAlignment="1">
      <alignment horizontal="center" vertical="center" wrapText="1"/>
    </xf>
    <xf numFmtId="0" fontId="14" fillId="2" borderId="4" xfId="7" applyFont="1" applyFill="1" applyBorder="1" applyAlignment="1">
      <alignment horizontal="center" vertical="center" wrapText="1"/>
    </xf>
    <xf numFmtId="0" fontId="14" fillId="2" borderId="13" xfId="7" applyFont="1" applyFill="1" applyBorder="1" applyAlignment="1">
      <alignment horizontal="center" vertical="center" wrapText="1"/>
    </xf>
    <xf numFmtId="0" fontId="14" fillId="2" borderId="21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14" fillId="2" borderId="2" xfId="7" applyFont="1" applyFill="1" applyBorder="1" applyAlignment="1">
      <alignment horizontal="center" vertical="center" wrapText="1"/>
    </xf>
    <xf numFmtId="0" fontId="14" fillId="0" borderId="12" xfId="7" applyFont="1" applyBorder="1" applyAlignment="1">
      <alignment horizontal="center" vertical="center" wrapText="1"/>
    </xf>
    <xf numFmtId="0" fontId="14" fillId="0" borderId="15" xfId="7" applyFont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0" fontId="14" fillId="0" borderId="14" xfId="7" applyFont="1" applyBorder="1" applyAlignment="1">
      <alignment horizontal="center" vertical="center" wrapText="1"/>
    </xf>
    <xf numFmtId="0" fontId="15" fillId="0" borderId="12" xfId="7" applyFont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2" fontId="15" fillId="0" borderId="13" xfId="7" applyNumberFormat="1" applyFont="1" applyBorder="1" applyAlignment="1">
      <alignment horizontal="center" vertical="center" wrapText="1"/>
    </xf>
    <xf numFmtId="2" fontId="15" fillId="0" borderId="14" xfId="7" applyNumberFormat="1" applyFont="1" applyBorder="1" applyAlignment="1">
      <alignment horizontal="center" vertical="center" wrapText="1"/>
    </xf>
    <xf numFmtId="0" fontId="14" fillId="0" borderId="0" xfId="7" applyFont="1" applyAlignment="1">
      <alignment horizontal="center" vertical="center" wrapText="1"/>
    </xf>
    <xf numFmtId="0" fontId="14" fillId="6" borderId="0" xfId="7" applyFont="1" applyFill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2" fontId="15" fillId="0" borderId="0" xfId="7" applyNumberFormat="1" applyFont="1" applyAlignment="1">
      <alignment horizontal="center" vertical="center" wrapText="1"/>
    </xf>
    <xf numFmtId="0" fontId="12" fillId="0" borderId="0" xfId="7" applyFont="1" applyAlignment="1">
      <alignment vertical="center" wrapText="1"/>
    </xf>
    <xf numFmtId="0" fontId="14" fillId="0" borderId="14" xfId="5" applyFont="1" applyBorder="1" applyAlignment="1" applyProtection="1">
      <alignment horizontal="center" vertical="center" wrapText="1"/>
      <protection hidden="1"/>
    </xf>
    <xf numFmtId="2" fontId="1" fillId="0" borderId="0" xfId="0" applyNumberFormat="1" applyFont="1" applyAlignment="1">
      <alignment horizontal="center" vertical="center" wrapText="1"/>
    </xf>
    <xf numFmtId="0" fontId="7" fillId="0" borderId="0" xfId="7" applyFont="1" applyAlignment="1">
      <alignment horizontal="left" vertical="center" wrapText="1"/>
    </xf>
    <xf numFmtId="0" fontId="12" fillId="0" borderId="0" xfId="7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5" fillId="0" borderId="14" xfId="5" applyFont="1" applyBorder="1" applyAlignment="1" applyProtection="1">
      <alignment horizontal="left" vertical="center" wrapText="1"/>
      <protection hidden="1"/>
    </xf>
    <xf numFmtId="0" fontId="15" fillId="0" borderId="33" xfId="7" applyFont="1" applyBorder="1" applyAlignment="1">
      <alignment horizontal="center" vertical="center" wrapText="1"/>
    </xf>
    <xf numFmtId="3" fontId="15" fillId="6" borderId="12" xfId="5" applyNumberFormat="1" applyFont="1" applyFill="1" applyBorder="1" applyAlignment="1" applyProtection="1">
      <alignment horizontal="center" vertical="center"/>
      <protection hidden="1"/>
    </xf>
    <xf numFmtId="3" fontId="15" fillId="6" borderId="31" xfId="5" applyNumberFormat="1" applyFont="1" applyFill="1" applyBorder="1" applyAlignment="1" applyProtection="1">
      <alignment horizontal="center" vertical="center"/>
      <protection hidden="1"/>
    </xf>
    <xf numFmtId="2" fontId="15" fillId="0" borderId="34" xfId="7" applyNumberFormat="1" applyFont="1" applyBorder="1" applyAlignment="1">
      <alignment horizontal="center" vertical="center" wrapText="1"/>
    </xf>
    <xf numFmtId="1" fontId="15" fillId="0" borderId="12" xfId="0" applyNumberFormat="1" applyFont="1" applyBorder="1" applyAlignment="1">
      <alignment horizontal="center" vertical="center"/>
    </xf>
    <xf numFmtId="1" fontId="15" fillId="0" borderId="31" xfId="0" applyNumberFormat="1" applyFont="1" applyBorder="1" applyAlignment="1">
      <alignment horizontal="center" vertical="center"/>
    </xf>
    <xf numFmtId="9" fontId="15" fillId="8" borderId="13" xfId="0" applyNumberFormat="1" applyFont="1" applyFill="1" applyBorder="1" applyAlignment="1">
      <alignment horizontal="center" vertical="center"/>
    </xf>
    <xf numFmtId="9" fontId="15" fillId="6" borderId="13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4" fontId="14" fillId="0" borderId="25" xfId="7" applyNumberFormat="1" applyFont="1" applyBorder="1" applyAlignment="1">
      <alignment horizontal="center" vertical="center" wrapText="1"/>
    </xf>
    <xf numFmtId="4" fontId="14" fillId="7" borderId="16" xfId="7" applyNumberFormat="1" applyFont="1" applyFill="1" applyBorder="1" applyAlignment="1">
      <alignment horizontal="center" vertical="center" wrapText="1"/>
    </xf>
    <xf numFmtId="4" fontId="15" fillId="0" borderId="0" xfId="7" applyNumberFormat="1" applyFont="1" applyAlignment="1">
      <alignment horizontal="center" vertical="center" wrapText="1"/>
    </xf>
    <xf numFmtId="4" fontId="15" fillId="0" borderId="26" xfId="7" applyNumberFormat="1" applyFont="1" applyBorder="1" applyAlignment="1">
      <alignment horizontal="center" vertical="center" wrapText="1"/>
    </xf>
    <xf numFmtId="4" fontId="14" fillId="4" borderId="23" xfId="7" applyNumberFormat="1" applyFont="1" applyFill="1" applyBorder="1" applyAlignment="1">
      <alignment horizontal="center" vertical="center" wrapText="1"/>
    </xf>
    <xf numFmtId="4" fontId="14" fillId="5" borderId="23" xfId="7" applyNumberFormat="1" applyFont="1" applyFill="1" applyBorder="1" applyAlignment="1">
      <alignment horizontal="center" vertical="center" wrapText="1"/>
    </xf>
    <xf numFmtId="4" fontId="14" fillId="0" borderId="24" xfId="7" applyNumberFormat="1" applyFont="1" applyBorder="1" applyAlignment="1">
      <alignment horizontal="center" vertical="center" wrapText="1"/>
    </xf>
    <xf numFmtId="4" fontId="14" fillId="4" borderId="16" xfId="7" applyNumberFormat="1" applyFont="1" applyFill="1" applyBorder="1" applyAlignment="1">
      <alignment horizontal="center" vertical="center" wrapText="1"/>
    </xf>
    <xf numFmtId="4" fontId="14" fillId="5" borderId="16" xfId="7" applyNumberFormat="1" applyFont="1" applyFill="1" applyBorder="1" applyAlignment="1">
      <alignment horizontal="center" vertical="center" wrapText="1"/>
    </xf>
    <xf numFmtId="4" fontId="14" fillId="0" borderId="0" xfId="7" applyNumberFormat="1" applyFont="1" applyAlignment="1">
      <alignment horizontal="center" vertical="center" wrapText="1"/>
    </xf>
    <xf numFmtId="0" fontId="14" fillId="0" borderId="31" xfId="7" applyFont="1" applyBorder="1" applyAlignment="1">
      <alignment horizontal="center" vertical="center" wrapText="1"/>
    </xf>
    <xf numFmtId="9" fontId="15" fillId="6" borderId="34" xfId="0" applyNumberFormat="1" applyFont="1" applyFill="1" applyBorder="1" applyAlignment="1">
      <alignment horizontal="center" vertical="center"/>
    </xf>
    <xf numFmtId="2" fontId="15" fillId="0" borderId="32" xfId="7" applyNumberFormat="1" applyFont="1" applyBorder="1" applyAlignment="1">
      <alignment horizontal="center" vertical="center" wrapText="1"/>
    </xf>
    <xf numFmtId="0" fontId="15" fillId="0" borderId="31" xfId="7" applyFont="1" applyBorder="1" applyAlignment="1">
      <alignment horizontal="center" vertical="center" wrapText="1"/>
    </xf>
    <xf numFmtId="0" fontId="13" fillId="0" borderId="0" xfId="7" applyFont="1" applyAlignment="1">
      <alignment horizontal="left" vertical="center" wrapText="1"/>
    </xf>
    <xf numFmtId="0" fontId="15" fillId="0" borderId="36" xfId="0" applyFont="1" applyBorder="1" applyAlignment="1">
      <alignment horizontal="left" vertical="center"/>
    </xf>
    <xf numFmtId="0" fontId="15" fillId="0" borderId="37" xfId="7" applyFont="1" applyBorder="1" applyAlignment="1">
      <alignment horizontal="center" vertical="center" wrapText="1"/>
    </xf>
    <xf numFmtId="3" fontId="15" fillId="6" borderId="35" xfId="5" applyNumberFormat="1" applyFont="1" applyFill="1" applyBorder="1" applyAlignment="1" applyProtection="1">
      <alignment horizontal="center" vertical="center"/>
      <protection hidden="1"/>
    </xf>
    <xf numFmtId="0" fontId="14" fillId="5" borderId="29" xfId="7" applyFont="1" applyFill="1" applyBorder="1" applyAlignment="1">
      <alignment horizontal="center" vertical="center" wrapText="1"/>
    </xf>
    <xf numFmtId="0" fontId="14" fillId="5" borderId="30" xfId="7" applyFont="1" applyFill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14" fillId="0" borderId="17" xfId="7" applyFont="1" applyBorder="1" applyAlignment="1">
      <alignment horizontal="center" vertical="center" wrapText="1"/>
    </xf>
    <xf numFmtId="0" fontId="14" fillId="0" borderId="6" xfId="7" applyFont="1" applyBorder="1" applyAlignment="1">
      <alignment horizontal="center" vertical="center" wrapText="1"/>
    </xf>
    <xf numFmtId="0" fontId="14" fillId="0" borderId="18" xfId="7" applyFont="1" applyBorder="1" applyAlignment="1">
      <alignment horizontal="center" vertical="center" wrapText="1"/>
    </xf>
    <xf numFmtId="0" fontId="2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19" xfId="7" applyFont="1" applyBorder="1" applyAlignment="1">
      <alignment horizontal="center" vertical="center" wrapText="1"/>
    </xf>
    <xf numFmtId="0" fontId="14" fillId="7" borderId="29" xfId="7" applyFont="1" applyFill="1" applyBorder="1" applyAlignment="1">
      <alignment horizontal="center" vertical="center" wrapText="1"/>
    </xf>
    <xf numFmtId="0" fontId="14" fillId="7" borderId="30" xfId="7" applyFont="1" applyFill="1" applyBorder="1" applyAlignment="1">
      <alignment horizontal="center" vertical="center" wrapText="1"/>
    </xf>
    <xf numFmtId="0" fontId="14" fillId="4" borderId="29" xfId="7" applyFont="1" applyFill="1" applyBorder="1" applyAlignment="1">
      <alignment horizontal="center" vertical="center" wrapText="1"/>
    </xf>
    <xf numFmtId="0" fontId="14" fillId="4" borderId="30" xfId="7" applyFont="1" applyFill="1" applyBorder="1" applyAlignment="1">
      <alignment horizontal="center" vertical="center" wrapText="1"/>
    </xf>
    <xf numFmtId="0" fontId="11" fillId="0" borderId="0" xfId="7" applyFont="1" applyAlignment="1">
      <alignment horizontal="right" vertical="center" wrapText="1"/>
    </xf>
    <xf numFmtId="0" fontId="3" fillId="0" borderId="0" xfId="4" applyFont="1" applyAlignment="1">
      <alignment horizontal="center" vertical="center" wrapText="1"/>
    </xf>
    <xf numFmtId="0" fontId="14" fillId="0" borderId="20" xfId="7" applyFont="1" applyBorder="1" applyAlignment="1">
      <alignment horizontal="center" vertical="center" wrapText="1"/>
    </xf>
    <xf numFmtId="0" fontId="14" fillId="0" borderId="3" xfId="7" applyFont="1" applyBorder="1" applyAlignment="1">
      <alignment horizontal="center" vertical="center" wrapText="1"/>
    </xf>
    <xf numFmtId="0" fontId="14" fillId="0" borderId="27" xfId="7" applyFont="1" applyBorder="1" applyAlignment="1">
      <alignment horizontal="center" vertical="center" wrapText="1"/>
    </xf>
    <xf numFmtId="0" fontId="14" fillId="0" borderId="28" xfId="7" applyFont="1" applyBorder="1" applyAlignment="1">
      <alignment horizontal="center" vertical="center" wrapText="1"/>
    </xf>
    <xf numFmtId="0" fontId="14" fillId="0" borderId="8" xfId="7" applyFont="1" applyBorder="1" applyAlignment="1">
      <alignment horizontal="center" vertical="center" wrapText="1"/>
    </xf>
    <xf numFmtId="0" fontId="14" fillId="0" borderId="4" xfId="7" applyFont="1" applyBorder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12" fillId="0" borderId="0" xfId="7" applyFont="1" applyAlignment="1">
      <alignment horizontal="left" vertical="center" wrapText="1"/>
    </xf>
    <xf numFmtId="0" fontId="7" fillId="0" borderId="0" xfId="7" applyFont="1" applyAlignment="1">
      <alignment horizontal="center" vertical="center" wrapText="1"/>
    </xf>
    <xf numFmtId="0" fontId="13" fillId="0" borderId="0" xfId="7" applyFont="1" applyAlignment="1">
      <alignment horizontal="center" vertical="center" wrapText="1"/>
    </xf>
    <xf numFmtId="0" fontId="14" fillId="4" borderId="16" xfId="4" applyFont="1" applyFill="1" applyBorder="1" applyAlignment="1">
      <alignment horizontal="center" vertical="center" wrapText="1"/>
    </xf>
    <xf numFmtId="0" fontId="14" fillId="5" borderId="16" xfId="4" applyFont="1" applyFill="1" applyBorder="1" applyAlignment="1">
      <alignment horizontal="center" vertical="center" wrapText="1"/>
    </xf>
    <xf numFmtId="0" fontId="14" fillId="3" borderId="16" xfId="4" applyFont="1" applyFill="1" applyBorder="1" applyAlignment="1">
      <alignment horizontal="center" vertical="center" wrapText="1"/>
    </xf>
    <xf numFmtId="2" fontId="15" fillId="9" borderId="13" xfId="7" applyNumberFormat="1" applyFont="1" applyFill="1" applyBorder="1" applyAlignment="1">
      <alignment horizontal="center" vertical="center" wrapText="1"/>
    </xf>
    <xf numFmtId="2" fontId="15" fillId="9" borderId="38" xfId="7" applyNumberFormat="1" applyFont="1" applyFill="1" applyBorder="1" applyAlignment="1">
      <alignment horizontal="center" vertical="center" wrapText="1"/>
    </xf>
    <xf numFmtId="2" fontId="15" fillId="9" borderId="34" xfId="7" applyNumberFormat="1" applyFont="1" applyFill="1" applyBorder="1" applyAlignment="1">
      <alignment horizontal="center" vertical="center" wrapText="1"/>
    </xf>
    <xf numFmtId="0" fontId="14" fillId="0" borderId="13" xfId="7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2 4" xfId="9" xr:uid="{00000000-0005-0000-0000-000005000000}"/>
    <cellStyle name="Normalny 3" xfId="1" xr:uid="{00000000-0005-0000-0000-000006000000}"/>
    <cellStyle name="Normalny 4" xfId="6" xr:uid="{00000000-0005-0000-0000-000007000000}"/>
    <cellStyle name="Normalny 5" xfId="7" xr:uid="{00000000-0005-0000-0000-000008000000}"/>
    <cellStyle name="Normalny_JW1106 Olsztyn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1416050</xdr:colOff>
      <xdr:row>45</xdr:row>
      <xdr:rowOff>50800</xdr:rowOff>
    </xdr:from>
    <xdr:to>
      <xdr:col>1</xdr:col>
      <xdr:colOff>1416050</xdr:colOff>
      <xdr:row>49</xdr:row>
      <xdr:rowOff>3175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25975" y="3022600"/>
          <a:ext cx="1047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46</xdr:row>
      <xdr:rowOff>0</xdr:rowOff>
    </xdr:from>
    <xdr:to>
      <xdr:col>1</xdr:col>
      <xdr:colOff>866775</xdr:colOff>
      <xdr:row>49</xdr:row>
      <xdr:rowOff>133350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076700" y="3190875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55</xdr:row>
      <xdr:rowOff>0</xdr:rowOff>
    </xdr:from>
    <xdr:to>
      <xdr:col>1</xdr:col>
      <xdr:colOff>933450</xdr:colOff>
      <xdr:row>58</xdr:row>
      <xdr:rowOff>28575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143375" y="7162800"/>
          <a:ext cx="1047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55</xdr:row>
      <xdr:rowOff>0</xdr:rowOff>
    </xdr:from>
    <xdr:to>
      <xdr:col>1</xdr:col>
      <xdr:colOff>866775</xdr:colOff>
      <xdr:row>58</xdr:row>
      <xdr:rowOff>28575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76700" y="7162800"/>
          <a:ext cx="95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13</xdr:row>
      <xdr:rowOff>0</xdr:rowOff>
    </xdr:from>
    <xdr:to>
      <xdr:col>1</xdr:col>
      <xdr:colOff>933450</xdr:colOff>
      <xdr:row>13</xdr:row>
      <xdr:rowOff>409575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143375" y="1638300"/>
          <a:ext cx="104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55</xdr:row>
      <xdr:rowOff>0</xdr:rowOff>
    </xdr:from>
    <xdr:to>
      <xdr:col>1</xdr:col>
      <xdr:colOff>933450</xdr:colOff>
      <xdr:row>59</xdr:row>
      <xdr:rowOff>85725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143375" y="7162800"/>
          <a:ext cx="104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13</xdr:row>
      <xdr:rowOff>876300</xdr:rowOff>
    </xdr:from>
    <xdr:to>
      <xdr:col>1</xdr:col>
      <xdr:colOff>1038225</xdr:colOff>
      <xdr:row>16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266825" y="1981200"/>
          <a:ext cx="104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view="pageLayout" zoomScaleNormal="100" workbookViewId="0">
      <selection activeCell="A9" sqref="A9:O9"/>
    </sheetView>
  </sheetViews>
  <sheetFormatPr defaultColWidth="9" defaultRowHeight="12"/>
  <cols>
    <col min="1" max="1" width="3.140625" style="1" customWidth="1"/>
    <col min="2" max="2" width="22.5703125" style="1" customWidth="1"/>
    <col min="3" max="3" width="4.85546875" style="1" customWidth="1"/>
    <col min="4" max="4" width="6.140625" style="1" customWidth="1"/>
    <col min="5" max="5" width="10.5703125" style="1" customWidth="1"/>
    <col min="6" max="6" width="6.5703125" style="1" customWidth="1"/>
    <col min="7" max="9" width="10.5703125" style="1" customWidth="1"/>
    <col min="10" max="10" width="6.140625" style="1" customWidth="1"/>
    <col min="11" max="12" width="10.5703125" style="1" customWidth="1"/>
    <col min="13" max="13" width="6.140625" style="1" customWidth="1"/>
    <col min="14" max="15" width="10.5703125" style="1" customWidth="1"/>
    <col min="16" max="16384" width="9" style="1"/>
  </cols>
  <sheetData>
    <row r="1" spans="1:16" ht="12.75" customHeight="1">
      <c r="A1" s="95" t="s">
        <v>57</v>
      </c>
      <c r="B1" s="95"/>
      <c r="C1" s="95"/>
      <c r="D1" s="95"/>
      <c r="E1" s="95"/>
      <c r="F1" s="9"/>
      <c r="G1" s="9"/>
      <c r="H1" s="9"/>
      <c r="I1" s="10"/>
      <c r="J1" s="11"/>
      <c r="K1" s="86" t="s">
        <v>40</v>
      </c>
      <c r="L1" s="86"/>
      <c r="M1" s="86"/>
      <c r="N1" s="86"/>
      <c r="O1" s="86"/>
    </row>
    <row r="2" spans="1:16" ht="12.75">
      <c r="A2" s="8"/>
      <c r="B2" s="40"/>
      <c r="C2" s="8"/>
      <c r="D2" s="8"/>
      <c r="E2" s="8"/>
      <c r="F2" s="40"/>
      <c r="G2" s="40"/>
      <c r="H2" s="40"/>
      <c r="I2" s="41"/>
      <c r="J2" s="41"/>
      <c r="K2" s="41"/>
      <c r="L2" s="41"/>
      <c r="M2" s="41"/>
      <c r="N2" s="41"/>
      <c r="O2" s="41"/>
    </row>
    <row r="3" spans="1:16" ht="12.75">
      <c r="A3" s="9"/>
      <c r="B3" s="40"/>
      <c r="C3" s="9"/>
      <c r="D3" s="8"/>
      <c r="E3" s="8"/>
      <c r="F3" s="9"/>
      <c r="G3" s="9"/>
      <c r="H3" s="9"/>
      <c r="I3" s="10"/>
      <c r="J3" s="9"/>
      <c r="K3" s="9"/>
      <c r="L3" s="9"/>
      <c r="M3" s="9"/>
      <c r="N3" s="9"/>
      <c r="O3" s="9"/>
    </row>
    <row r="4" spans="1:16" ht="12.75">
      <c r="A4" s="9"/>
      <c r="B4" s="40"/>
      <c r="C4" s="9"/>
      <c r="D4" s="8"/>
      <c r="E4" s="8"/>
      <c r="F4" s="9"/>
      <c r="G4" s="9"/>
      <c r="H4" s="9"/>
      <c r="I4" s="10"/>
      <c r="J4" s="9"/>
      <c r="K4" s="9"/>
      <c r="L4" s="9"/>
      <c r="M4" s="9"/>
      <c r="N4" s="9"/>
      <c r="O4" s="9"/>
    </row>
    <row r="5" spans="1:16" ht="12.75" customHeight="1">
      <c r="A5" s="12"/>
      <c r="B5" s="68"/>
      <c r="C5" s="12"/>
      <c r="D5" s="8"/>
      <c r="E5" s="8"/>
      <c r="F5" s="9"/>
      <c r="G5" s="9"/>
      <c r="H5" s="9"/>
      <c r="I5" s="10"/>
      <c r="J5" s="12"/>
      <c r="K5" s="96" t="s">
        <v>41</v>
      </c>
      <c r="L5" s="96"/>
      <c r="M5" s="96"/>
      <c r="N5" s="96"/>
      <c r="O5" s="96"/>
    </row>
    <row r="6" spans="1:16" ht="12.75" customHeight="1">
      <c r="A6" s="12"/>
      <c r="B6" s="68"/>
      <c r="C6" s="12"/>
      <c r="D6" s="8"/>
      <c r="E6" s="8"/>
      <c r="F6" s="9"/>
      <c r="G6" s="9"/>
      <c r="H6" s="9"/>
      <c r="I6" s="10"/>
      <c r="J6" s="12"/>
      <c r="K6" s="97" t="s">
        <v>42</v>
      </c>
      <c r="L6" s="97"/>
      <c r="M6" s="97"/>
      <c r="N6" s="97"/>
      <c r="O6" s="97"/>
    </row>
    <row r="7" spans="1:16" ht="12.75">
      <c r="A7" s="13"/>
      <c r="B7" s="68"/>
      <c r="C7" s="13"/>
      <c r="D7" s="8"/>
      <c r="E7" s="8"/>
      <c r="F7" s="9"/>
      <c r="G7" s="9"/>
      <c r="H7" s="9"/>
      <c r="I7" s="10"/>
      <c r="J7" s="12"/>
      <c r="K7" s="12"/>
      <c r="L7" s="12"/>
      <c r="M7" s="14"/>
      <c r="N7" s="14"/>
      <c r="O7" s="14"/>
    </row>
    <row r="8" spans="1:16" ht="12.75" customHeight="1">
      <c r="A8" s="94" t="s">
        <v>34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6" ht="12.75" customHeight="1">
      <c r="A9" s="87" t="s">
        <v>35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1:16" ht="13.5" thickBo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6" ht="36" customHeight="1" thickBot="1">
      <c r="A11" s="88" t="s">
        <v>0</v>
      </c>
      <c r="B11" s="90" t="s">
        <v>1</v>
      </c>
      <c r="C11" s="92" t="s">
        <v>2</v>
      </c>
      <c r="D11" s="100" t="s">
        <v>3</v>
      </c>
      <c r="E11" s="100"/>
      <c r="F11" s="100"/>
      <c r="G11" s="100"/>
      <c r="H11" s="100"/>
      <c r="I11" s="100"/>
      <c r="J11" s="98" t="s">
        <v>45</v>
      </c>
      <c r="K11" s="98"/>
      <c r="L11" s="98"/>
      <c r="M11" s="99" t="s">
        <v>46</v>
      </c>
      <c r="N11" s="99"/>
      <c r="O11" s="99"/>
    </row>
    <row r="12" spans="1:16" ht="39.950000000000003" customHeight="1">
      <c r="A12" s="89"/>
      <c r="B12" s="91"/>
      <c r="C12" s="93"/>
      <c r="D12" s="15" t="s">
        <v>4</v>
      </c>
      <c r="E12" s="16" t="s">
        <v>11</v>
      </c>
      <c r="F12" s="16" t="s">
        <v>5</v>
      </c>
      <c r="G12" s="16" t="s">
        <v>6</v>
      </c>
      <c r="H12" s="16" t="s">
        <v>10</v>
      </c>
      <c r="I12" s="17" t="s">
        <v>7</v>
      </c>
      <c r="J12" s="15" t="s">
        <v>8</v>
      </c>
      <c r="K12" s="18" t="s">
        <v>10</v>
      </c>
      <c r="L12" s="17" t="s">
        <v>7</v>
      </c>
      <c r="M12" s="15" t="s">
        <v>8</v>
      </c>
      <c r="N12" s="16" t="s">
        <v>10</v>
      </c>
      <c r="O12" s="17" t="s">
        <v>7</v>
      </c>
    </row>
    <row r="13" spans="1:16" ht="12" customHeight="1">
      <c r="A13" s="19">
        <v>1</v>
      </c>
      <c r="B13" s="23">
        <v>2</v>
      </c>
      <c r="C13" s="20">
        <v>3</v>
      </c>
      <c r="D13" s="19">
        <v>4</v>
      </c>
      <c r="E13" s="21">
        <v>5</v>
      </c>
      <c r="F13" s="21">
        <v>6</v>
      </c>
      <c r="G13" s="22">
        <v>7</v>
      </c>
      <c r="H13" s="21">
        <v>8</v>
      </c>
      <c r="I13" s="23">
        <v>9</v>
      </c>
      <c r="J13" s="19">
        <v>10</v>
      </c>
      <c r="K13" s="21">
        <v>11</v>
      </c>
      <c r="L13" s="24">
        <v>12</v>
      </c>
      <c r="M13" s="19">
        <v>13</v>
      </c>
      <c r="N13" s="21">
        <v>14</v>
      </c>
      <c r="O13" s="24">
        <v>15</v>
      </c>
    </row>
    <row r="14" spans="1:16" ht="50.1" customHeight="1">
      <c r="A14" s="25"/>
      <c r="B14" s="38"/>
      <c r="C14" s="26"/>
      <c r="D14" s="25"/>
      <c r="E14" s="104"/>
      <c r="F14" s="27"/>
      <c r="G14" s="27" t="s">
        <v>13</v>
      </c>
      <c r="H14" s="27" t="s">
        <v>12</v>
      </c>
      <c r="I14" s="28" t="s">
        <v>14</v>
      </c>
      <c r="J14" s="29"/>
      <c r="K14" s="27" t="s">
        <v>15</v>
      </c>
      <c r="L14" s="28" t="s">
        <v>16</v>
      </c>
      <c r="M14" s="25"/>
      <c r="N14" s="27" t="s">
        <v>17</v>
      </c>
      <c r="O14" s="28" t="s">
        <v>18</v>
      </c>
    </row>
    <row r="15" spans="1:16" ht="19.7" customHeight="1">
      <c r="A15" s="25">
        <v>1</v>
      </c>
      <c r="B15" s="52" t="s">
        <v>22</v>
      </c>
      <c r="C15" s="30" t="s">
        <v>9</v>
      </c>
      <c r="D15" s="45">
        <v>700</v>
      </c>
      <c r="E15" s="101"/>
      <c r="F15" s="50">
        <v>0.05</v>
      </c>
      <c r="G15" s="31">
        <f>E15*1.05</f>
        <v>0</v>
      </c>
      <c r="H15" s="31">
        <f>D15*E15</f>
        <v>0</v>
      </c>
      <c r="I15" s="32">
        <f>H15*1.05</f>
        <v>0</v>
      </c>
      <c r="J15" s="29">
        <f xml:space="preserve"> ROUNDUP(D15*0.3, 0)</f>
        <v>210</v>
      </c>
      <c r="K15" s="31">
        <f>J15*E15</f>
        <v>0</v>
      </c>
      <c r="L15" s="32">
        <f>K15*1.05</f>
        <v>0</v>
      </c>
      <c r="M15" s="48">
        <f>D15+J15</f>
        <v>910</v>
      </c>
      <c r="N15" s="31">
        <f>M15*E15</f>
        <v>0</v>
      </c>
      <c r="O15" s="32">
        <f>N15*1.05</f>
        <v>0</v>
      </c>
      <c r="P15" s="36"/>
    </row>
    <row r="16" spans="1:16" ht="19.7" customHeight="1">
      <c r="A16" s="25">
        <v>2</v>
      </c>
      <c r="B16" s="52" t="s">
        <v>23</v>
      </c>
      <c r="C16" s="30" t="s">
        <v>9</v>
      </c>
      <c r="D16" s="45">
        <v>100</v>
      </c>
      <c r="E16" s="101"/>
      <c r="F16" s="50">
        <v>0.05</v>
      </c>
      <c r="G16" s="31">
        <f t="shared" ref="G16:G40" si="0">E16*1.05</f>
        <v>0</v>
      </c>
      <c r="H16" s="31">
        <f t="shared" ref="H16:H40" si="1">D16*E16</f>
        <v>0</v>
      </c>
      <c r="I16" s="32">
        <f t="shared" ref="I16:I40" si="2">H16*1.05</f>
        <v>0</v>
      </c>
      <c r="J16" s="29">
        <f t="shared" ref="J16:J40" si="3" xml:space="preserve"> ROUNDUP(D16*0.3, 0)</f>
        <v>30</v>
      </c>
      <c r="K16" s="31">
        <f t="shared" ref="K16:K40" si="4">J16*E16</f>
        <v>0</v>
      </c>
      <c r="L16" s="32">
        <f t="shared" ref="L16:L40" si="5">K16*1.05</f>
        <v>0</v>
      </c>
      <c r="M16" s="48">
        <f t="shared" ref="M16:M40" si="6">D16+J16</f>
        <v>130</v>
      </c>
      <c r="N16" s="31">
        <f t="shared" ref="N16:N40" si="7">M16*E16</f>
        <v>0</v>
      </c>
      <c r="O16" s="32">
        <f t="shared" ref="O16:O40" si="8">N16*1.05</f>
        <v>0</v>
      </c>
      <c r="P16" s="36"/>
    </row>
    <row r="17" spans="1:16" ht="19.7" customHeight="1">
      <c r="A17" s="25">
        <v>3</v>
      </c>
      <c r="B17" s="52" t="s">
        <v>39</v>
      </c>
      <c r="C17" s="30" t="s">
        <v>9</v>
      </c>
      <c r="D17" s="45">
        <v>700</v>
      </c>
      <c r="E17" s="101"/>
      <c r="F17" s="50">
        <v>0.05</v>
      </c>
      <c r="G17" s="31">
        <f t="shared" si="0"/>
        <v>0</v>
      </c>
      <c r="H17" s="31">
        <f t="shared" si="1"/>
        <v>0</v>
      </c>
      <c r="I17" s="32">
        <f t="shared" si="2"/>
        <v>0</v>
      </c>
      <c r="J17" s="29">
        <f t="shared" si="3"/>
        <v>210</v>
      </c>
      <c r="K17" s="31">
        <f t="shared" si="4"/>
        <v>0</v>
      </c>
      <c r="L17" s="32">
        <f t="shared" si="5"/>
        <v>0</v>
      </c>
      <c r="M17" s="48">
        <f t="shared" si="6"/>
        <v>910</v>
      </c>
      <c r="N17" s="31">
        <f t="shared" si="7"/>
        <v>0</v>
      </c>
      <c r="O17" s="32">
        <f t="shared" si="8"/>
        <v>0</v>
      </c>
      <c r="P17" s="36"/>
    </row>
    <row r="18" spans="1:16" ht="19.7" customHeight="1">
      <c r="A18" s="25">
        <v>4</v>
      </c>
      <c r="B18" s="52" t="s">
        <v>24</v>
      </c>
      <c r="C18" s="30" t="s">
        <v>9</v>
      </c>
      <c r="D18" s="45">
        <v>10</v>
      </c>
      <c r="E18" s="101"/>
      <c r="F18" s="50">
        <v>0.05</v>
      </c>
      <c r="G18" s="31">
        <f t="shared" si="0"/>
        <v>0</v>
      </c>
      <c r="H18" s="31">
        <f t="shared" si="1"/>
        <v>0</v>
      </c>
      <c r="I18" s="32">
        <f t="shared" si="2"/>
        <v>0</v>
      </c>
      <c r="J18" s="29">
        <f t="shared" si="3"/>
        <v>3</v>
      </c>
      <c r="K18" s="31">
        <f t="shared" si="4"/>
        <v>0</v>
      </c>
      <c r="L18" s="32">
        <f t="shared" si="5"/>
        <v>0</v>
      </c>
      <c r="M18" s="48">
        <f t="shared" si="6"/>
        <v>13</v>
      </c>
      <c r="N18" s="31">
        <f t="shared" si="7"/>
        <v>0</v>
      </c>
      <c r="O18" s="32">
        <f t="shared" si="8"/>
        <v>0</v>
      </c>
      <c r="P18" s="36"/>
    </row>
    <row r="19" spans="1:16" ht="19.7" customHeight="1">
      <c r="A19" s="25">
        <v>5</v>
      </c>
      <c r="B19" s="52" t="s">
        <v>25</v>
      </c>
      <c r="C19" s="30" t="s">
        <v>9</v>
      </c>
      <c r="D19" s="45">
        <v>270</v>
      </c>
      <c r="E19" s="101"/>
      <c r="F19" s="50">
        <v>0.05</v>
      </c>
      <c r="G19" s="31">
        <f t="shared" si="0"/>
        <v>0</v>
      </c>
      <c r="H19" s="31">
        <f t="shared" si="1"/>
        <v>0</v>
      </c>
      <c r="I19" s="32">
        <f t="shared" si="2"/>
        <v>0</v>
      </c>
      <c r="J19" s="29">
        <f t="shared" si="3"/>
        <v>81</v>
      </c>
      <c r="K19" s="31">
        <f t="shared" si="4"/>
        <v>0</v>
      </c>
      <c r="L19" s="32">
        <f t="shared" si="5"/>
        <v>0</v>
      </c>
      <c r="M19" s="48">
        <f t="shared" si="6"/>
        <v>351</v>
      </c>
      <c r="N19" s="31">
        <f t="shared" si="7"/>
        <v>0</v>
      </c>
      <c r="O19" s="32">
        <f t="shared" si="8"/>
        <v>0</v>
      </c>
      <c r="P19" s="36"/>
    </row>
    <row r="20" spans="1:16" ht="19.7" customHeight="1">
      <c r="A20" s="25">
        <v>6</v>
      </c>
      <c r="B20" s="52" t="s">
        <v>26</v>
      </c>
      <c r="C20" s="30" t="s">
        <v>9</v>
      </c>
      <c r="D20" s="45">
        <v>500</v>
      </c>
      <c r="E20" s="101"/>
      <c r="F20" s="50">
        <v>0.05</v>
      </c>
      <c r="G20" s="31">
        <f t="shared" si="0"/>
        <v>0</v>
      </c>
      <c r="H20" s="31">
        <f t="shared" si="1"/>
        <v>0</v>
      </c>
      <c r="I20" s="32">
        <f t="shared" si="2"/>
        <v>0</v>
      </c>
      <c r="J20" s="29">
        <f t="shared" si="3"/>
        <v>150</v>
      </c>
      <c r="K20" s="31">
        <f t="shared" si="4"/>
        <v>0</v>
      </c>
      <c r="L20" s="32">
        <f t="shared" si="5"/>
        <v>0</v>
      </c>
      <c r="M20" s="48">
        <f t="shared" si="6"/>
        <v>650</v>
      </c>
      <c r="N20" s="31">
        <f t="shared" si="7"/>
        <v>0</v>
      </c>
      <c r="O20" s="32">
        <f t="shared" si="8"/>
        <v>0</v>
      </c>
      <c r="P20" s="36"/>
    </row>
    <row r="21" spans="1:16" ht="19.7" customHeight="1">
      <c r="A21" s="25">
        <v>7</v>
      </c>
      <c r="B21" s="52" t="s">
        <v>27</v>
      </c>
      <c r="C21" s="30" t="s">
        <v>9</v>
      </c>
      <c r="D21" s="45">
        <v>3000</v>
      </c>
      <c r="E21" s="101"/>
      <c r="F21" s="50">
        <v>0.05</v>
      </c>
      <c r="G21" s="31">
        <f t="shared" si="0"/>
        <v>0</v>
      </c>
      <c r="H21" s="31">
        <f t="shared" si="1"/>
        <v>0</v>
      </c>
      <c r="I21" s="32">
        <f t="shared" si="2"/>
        <v>0</v>
      </c>
      <c r="J21" s="29">
        <f t="shared" si="3"/>
        <v>900</v>
      </c>
      <c r="K21" s="31">
        <f t="shared" si="4"/>
        <v>0</v>
      </c>
      <c r="L21" s="32">
        <f t="shared" si="5"/>
        <v>0</v>
      </c>
      <c r="M21" s="48">
        <f t="shared" si="6"/>
        <v>3900</v>
      </c>
      <c r="N21" s="31">
        <f t="shared" si="7"/>
        <v>0</v>
      </c>
      <c r="O21" s="32">
        <f t="shared" si="8"/>
        <v>0</v>
      </c>
      <c r="P21" s="36"/>
    </row>
    <row r="22" spans="1:16" ht="19.7" customHeight="1">
      <c r="A22" s="25">
        <v>8</v>
      </c>
      <c r="B22" s="52" t="s">
        <v>28</v>
      </c>
      <c r="C22" s="30" t="s">
        <v>9</v>
      </c>
      <c r="D22" s="45">
        <v>1000</v>
      </c>
      <c r="E22" s="101"/>
      <c r="F22" s="50">
        <v>0.05</v>
      </c>
      <c r="G22" s="31">
        <f t="shared" si="0"/>
        <v>0</v>
      </c>
      <c r="H22" s="31">
        <f t="shared" si="1"/>
        <v>0</v>
      </c>
      <c r="I22" s="32">
        <f t="shared" si="2"/>
        <v>0</v>
      </c>
      <c r="J22" s="29">
        <f t="shared" si="3"/>
        <v>300</v>
      </c>
      <c r="K22" s="31">
        <f t="shared" si="4"/>
        <v>0</v>
      </c>
      <c r="L22" s="32">
        <f t="shared" si="5"/>
        <v>0</v>
      </c>
      <c r="M22" s="48">
        <f t="shared" si="6"/>
        <v>1300</v>
      </c>
      <c r="N22" s="31">
        <f t="shared" si="7"/>
        <v>0</v>
      </c>
      <c r="O22" s="32">
        <f t="shared" si="8"/>
        <v>0</v>
      </c>
      <c r="P22" s="36"/>
    </row>
    <row r="23" spans="1:16" ht="19.7" customHeight="1">
      <c r="A23" s="25">
        <v>9</v>
      </c>
      <c r="B23" s="43" t="s">
        <v>33</v>
      </c>
      <c r="C23" s="30" t="s">
        <v>9</v>
      </c>
      <c r="D23" s="45">
        <v>300</v>
      </c>
      <c r="E23" s="101"/>
      <c r="F23" s="50">
        <v>0.05</v>
      </c>
      <c r="G23" s="31">
        <f t="shared" si="0"/>
        <v>0</v>
      </c>
      <c r="H23" s="31">
        <f t="shared" si="1"/>
        <v>0</v>
      </c>
      <c r="I23" s="32">
        <f t="shared" si="2"/>
        <v>0</v>
      </c>
      <c r="J23" s="29">
        <f t="shared" si="3"/>
        <v>90</v>
      </c>
      <c r="K23" s="31">
        <f t="shared" si="4"/>
        <v>0</v>
      </c>
      <c r="L23" s="32">
        <f t="shared" si="5"/>
        <v>0</v>
      </c>
      <c r="M23" s="48">
        <f t="shared" si="6"/>
        <v>390</v>
      </c>
      <c r="N23" s="31">
        <f t="shared" si="7"/>
        <v>0</v>
      </c>
      <c r="O23" s="32">
        <f t="shared" si="8"/>
        <v>0</v>
      </c>
      <c r="P23" s="39"/>
    </row>
    <row r="24" spans="1:16" ht="19.7" customHeight="1">
      <c r="A24" s="25">
        <v>10</v>
      </c>
      <c r="B24" s="43" t="s">
        <v>36</v>
      </c>
      <c r="C24" s="30" t="s">
        <v>9</v>
      </c>
      <c r="D24" s="45">
        <v>10</v>
      </c>
      <c r="E24" s="101"/>
      <c r="F24" s="50">
        <v>0.05</v>
      </c>
      <c r="G24" s="31">
        <f t="shared" si="0"/>
        <v>0</v>
      </c>
      <c r="H24" s="31">
        <f t="shared" si="1"/>
        <v>0</v>
      </c>
      <c r="I24" s="32">
        <f t="shared" si="2"/>
        <v>0</v>
      </c>
      <c r="J24" s="29">
        <f t="shared" si="3"/>
        <v>3</v>
      </c>
      <c r="K24" s="31">
        <f t="shared" si="4"/>
        <v>0</v>
      </c>
      <c r="L24" s="32">
        <f t="shared" si="5"/>
        <v>0</v>
      </c>
      <c r="M24" s="48">
        <f t="shared" si="6"/>
        <v>13</v>
      </c>
      <c r="N24" s="31">
        <f t="shared" si="7"/>
        <v>0</v>
      </c>
      <c r="O24" s="32">
        <f t="shared" si="8"/>
        <v>0</v>
      </c>
      <c r="P24" s="39"/>
    </row>
    <row r="25" spans="1:16" ht="19.7" customHeight="1">
      <c r="A25" s="25">
        <v>11</v>
      </c>
      <c r="B25" s="43" t="s">
        <v>50</v>
      </c>
      <c r="C25" s="30" t="s">
        <v>9</v>
      </c>
      <c r="D25" s="45">
        <v>300</v>
      </c>
      <c r="E25" s="101"/>
      <c r="F25" s="50">
        <v>0.05</v>
      </c>
      <c r="G25" s="31">
        <f t="shared" si="0"/>
        <v>0</v>
      </c>
      <c r="H25" s="31">
        <f t="shared" si="1"/>
        <v>0</v>
      </c>
      <c r="I25" s="32">
        <f t="shared" si="2"/>
        <v>0</v>
      </c>
      <c r="J25" s="29">
        <f t="shared" si="3"/>
        <v>90</v>
      </c>
      <c r="K25" s="31">
        <f t="shared" si="4"/>
        <v>0</v>
      </c>
      <c r="L25" s="32">
        <f t="shared" si="5"/>
        <v>0</v>
      </c>
      <c r="M25" s="48">
        <f t="shared" si="6"/>
        <v>390</v>
      </c>
      <c r="N25" s="31">
        <f t="shared" si="7"/>
        <v>0</v>
      </c>
      <c r="O25" s="32">
        <f t="shared" si="8"/>
        <v>0</v>
      </c>
      <c r="P25" s="39"/>
    </row>
    <row r="26" spans="1:16" ht="19.7" customHeight="1">
      <c r="A26" s="25">
        <v>12</v>
      </c>
      <c r="B26" s="43" t="s">
        <v>47</v>
      </c>
      <c r="C26" s="30" t="s">
        <v>9</v>
      </c>
      <c r="D26" s="45">
        <v>50</v>
      </c>
      <c r="E26" s="101"/>
      <c r="F26" s="50">
        <v>0.05</v>
      </c>
      <c r="G26" s="31">
        <f t="shared" si="0"/>
        <v>0</v>
      </c>
      <c r="H26" s="31">
        <f t="shared" si="1"/>
        <v>0</v>
      </c>
      <c r="I26" s="32">
        <f t="shared" si="2"/>
        <v>0</v>
      </c>
      <c r="J26" s="29">
        <f t="shared" si="3"/>
        <v>15</v>
      </c>
      <c r="K26" s="31">
        <f t="shared" si="4"/>
        <v>0</v>
      </c>
      <c r="L26" s="32">
        <f t="shared" si="5"/>
        <v>0</v>
      </c>
      <c r="M26" s="48">
        <f t="shared" si="6"/>
        <v>65</v>
      </c>
      <c r="N26" s="31">
        <f t="shared" si="7"/>
        <v>0</v>
      </c>
      <c r="O26" s="32">
        <f t="shared" si="8"/>
        <v>0</v>
      </c>
      <c r="P26" s="39"/>
    </row>
    <row r="27" spans="1:16" ht="19.7" customHeight="1">
      <c r="A27" s="25">
        <v>13</v>
      </c>
      <c r="B27" s="43" t="s">
        <v>37</v>
      </c>
      <c r="C27" s="30" t="s">
        <v>9</v>
      </c>
      <c r="D27" s="45">
        <v>50</v>
      </c>
      <c r="E27" s="101"/>
      <c r="F27" s="50">
        <v>0.05</v>
      </c>
      <c r="G27" s="31">
        <f t="shared" si="0"/>
        <v>0</v>
      </c>
      <c r="H27" s="31">
        <f t="shared" si="1"/>
        <v>0</v>
      </c>
      <c r="I27" s="32">
        <f t="shared" si="2"/>
        <v>0</v>
      </c>
      <c r="J27" s="29">
        <f t="shared" si="3"/>
        <v>15</v>
      </c>
      <c r="K27" s="31">
        <f t="shared" si="4"/>
        <v>0</v>
      </c>
      <c r="L27" s="32">
        <f t="shared" si="5"/>
        <v>0</v>
      </c>
      <c r="M27" s="48">
        <f t="shared" si="6"/>
        <v>65</v>
      </c>
      <c r="N27" s="31">
        <f t="shared" si="7"/>
        <v>0</v>
      </c>
      <c r="O27" s="32">
        <f t="shared" si="8"/>
        <v>0</v>
      </c>
      <c r="P27" s="39"/>
    </row>
    <row r="28" spans="1:16" ht="19.7" customHeight="1">
      <c r="A28" s="25">
        <v>14</v>
      </c>
      <c r="B28" s="52" t="s">
        <v>38</v>
      </c>
      <c r="C28" s="30" t="s">
        <v>9</v>
      </c>
      <c r="D28" s="45">
        <v>100</v>
      </c>
      <c r="E28" s="101"/>
      <c r="F28" s="51">
        <v>0.05</v>
      </c>
      <c r="G28" s="31">
        <f t="shared" si="0"/>
        <v>0</v>
      </c>
      <c r="H28" s="31">
        <f t="shared" si="1"/>
        <v>0</v>
      </c>
      <c r="I28" s="32">
        <f t="shared" si="2"/>
        <v>0</v>
      </c>
      <c r="J28" s="29">
        <f t="shared" si="3"/>
        <v>30</v>
      </c>
      <c r="K28" s="31">
        <f t="shared" si="4"/>
        <v>0</v>
      </c>
      <c r="L28" s="32">
        <f t="shared" si="5"/>
        <v>0</v>
      </c>
      <c r="M28" s="48">
        <f t="shared" si="6"/>
        <v>130</v>
      </c>
      <c r="N28" s="31">
        <f t="shared" si="7"/>
        <v>0</v>
      </c>
      <c r="O28" s="32">
        <f t="shared" si="8"/>
        <v>0</v>
      </c>
      <c r="P28" s="36"/>
    </row>
    <row r="29" spans="1:16" ht="19.7" customHeight="1">
      <c r="A29" s="25">
        <v>15</v>
      </c>
      <c r="B29" s="52" t="s">
        <v>51</v>
      </c>
      <c r="C29" s="30" t="s">
        <v>9</v>
      </c>
      <c r="D29" s="45">
        <v>100</v>
      </c>
      <c r="E29" s="101"/>
      <c r="F29" s="50">
        <v>0.05</v>
      </c>
      <c r="G29" s="31">
        <f t="shared" si="0"/>
        <v>0</v>
      </c>
      <c r="H29" s="31">
        <f t="shared" si="1"/>
        <v>0</v>
      </c>
      <c r="I29" s="32">
        <f t="shared" si="2"/>
        <v>0</v>
      </c>
      <c r="J29" s="29">
        <f t="shared" si="3"/>
        <v>30</v>
      </c>
      <c r="K29" s="31">
        <f t="shared" si="4"/>
        <v>0</v>
      </c>
      <c r="L29" s="32">
        <f t="shared" si="5"/>
        <v>0</v>
      </c>
      <c r="M29" s="48">
        <f t="shared" si="6"/>
        <v>130</v>
      </c>
      <c r="N29" s="31">
        <f t="shared" si="7"/>
        <v>0</v>
      </c>
      <c r="O29" s="32">
        <f t="shared" si="8"/>
        <v>0</v>
      </c>
      <c r="P29" s="36"/>
    </row>
    <row r="30" spans="1:16" ht="19.7" customHeight="1">
      <c r="A30" s="25">
        <v>16</v>
      </c>
      <c r="B30" s="52" t="s">
        <v>52</v>
      </c>
      <c r="C30" s="30" t="s">
        <v>9</v>
      </c>
      <c r="D30" s="45">
        <v>150</v>
      </c>
      <c r="E30" s="101"/>
      <c r="F30" s="50">
        <v>0.05</v>
      </c>
      <c r="G30" s="31">
        <f t="shared" si="0"/>
        <v>0</v>
      </c>
      <c r="H30" s="31">
        <f t="shared" si="1"/>
        <v>0</v>
      </c>
      <c r="I30" s="32">
        <f t="shared" si="2"/>
        <v>0</v>
      </c>
      <c r="J30" s="29">
        <f t="shared" si="3"/>
        <v>45</v>
      </c>
      <c r="K30" s="31">
        <f t="shared" si="4"/>
        <v>0</v>
      </c>
      <c r="L30" s="32">
        <f t="shared" si="5"/>
        <v>0</v>
      </c>
      <c r="M30" s="48">
        <f t="shared" si="6"/>
        <v>195</v>
      </c>
      <c r="N30" s="31">
        <f t="shared" si="7"/>
        <v>0</v>
      </c>
      <c r="O30" s="32">
        <f t="shared" si="8"/>
        <v>0</v>
      </c>
      <c r="P30" s="36"/>
    </row>
    <row r="31" spans="1:16" ht="19.7" customHeight="1">
      <c r="A31" s="25">
        <v>17</v>
      </c>
      <c r="B31" s="52" t="s">
        <v>53</v>
      </c>
      <c r="C31" s="30" t="s">
        <v>9</v>
      </c>
      <c r="D31" s="45">
        <v>10</v>
      </c>
      <c r="E31" s="101"/>
      <c r="F31" s="51">
        <v>0.05</v>
      </c>
      <c r="G31" s="31">
        <f t="shared" si="0"/>
        <v>0</v>
      </c>
      <c r="H31" s="31">
        <f t="shared" si="1"/>
        <v>0</v>
      </c>
      <c r="I31" s="32">
        <f t="shared" si="2"/>
        <v>0</v>
      </c>
      <c r="J31" s="29">
        <f t="shared" si="3"/>
        <v>3</v>
      </c>
      <c r="K31" s="31">
        <f t="shared" si="4"/>
        <v>0</v>
      </c>
      <c r="L31" s="32">
        <f t="shared" si="5"/>
        <v>0</v>
      </c>
      <c r="M31" s="48">
        <f t="shared" si="6"/>
        <v>13</v>
      </c>
      <c r="N31" s="31">
        <f t="shared" si="7"/>
        <v>0</v>
      </c>
      <c r="O31" s="32">
        <f t="shared" si="8"/>
        <v>0</v>
      </c>
      <c r="P31" s="36"/>
    </row>
    <row r="32" spans="1:16" ht="19.7" customHeight="1">
      <c r="A32" s="25">
        <v>18</v>
      </c>
      <c r="B32" s="52" t="s">
        <v>29</v>
      </c>
      <c r="C32" s="30" t="s">
        <v>9</v>
      </c>
      <c r="D32" s="45">
        <v>50</v>
      </c>
      <c r="E32" s="101"/>
      <c r="F32" s="50">
        <v>0.05</v>
      </c>
      <c r="G32" s="31">
        <f t="shared" si="0"/>
        <v>0</v>
      </c>
      <c r="H32" s="31">
        <f t="shared" si="1"/>
        <v>0</v>
      </c>
      <c r="I32" s="32">
        <f t="shared" si="2"/>
        <v>0</v>
      </c>
      <c r="J32" s="29">
        <f t="shared" si="3"/>
        <v>15</v>
      </c>
      <c r="K32" s="31">
        <f t="shared" si="4"/>
        <v>0</v>
      </c>
      <c r="L32" s="32">
        <f t="shared" si="5"/>
        <v>0</v>
      </c>
      <c r="M32" s="48">
        <f t="shared" si="6"/>
        <v>65</v>
      </c>
      <c r="N32" s="31">
        <f t="shared" si="7"/>
        <v>0</v>
      </c>
      <c r="O32" s="32">
        <f t="shared" si="8"/>
        <v>0</v>
      </c>
      <c r="P32" s="36"/>
    </row>
    <row r="33" spans="1:16" ht="19.7" customHeight="1">
      <c r="A33" s="25">
        <v>19</v>
      </c>
      <c r="B33" s="52" t="s">
        <v>48</v>
      </c>
      <c r="C33" s="30" t="s">
        <v>9</v>
      </c>
      <c r="D33" s="45">
        <v>5</v>
      </c>
      <c r="E33" s="101"/>
      <c r="F33" s="50">
        <v>0.05</v>
      </c>
      <c r="G33" s="31">
        <f t="shared" si="0"/>
        <v>0</v>
      </c>
      <c r="H33" s="31">
        <f t="shared" si="1"/>
        <v>0</v>
      </c>
      <c r="I33" s="32">
        <f t="shared" si="2"/>
        <v>0</v>
      </c>
      <c r="J33" s="29">
        <f t="shared" si="3"/>
        <v>2</v>
      </c>
      <c r="K33" s="31">
        <f t="shared" si="4"/>
        <v>0</v>
      </c>
      <c r="L33" s="32">
        <f t="shared" si="5"/>
        <v>0</v>
      </c>
      <c r="M33" s="48">
        <f t="shared" si="6"/>
        <v>7</v>
      </c>
      <c r="N33" s="31">
        <f t="shared" si="7"/>
        <v>0</v>
      </c>
      <c r="O33" s="32">
        <f t="shared" si="8"/>
        <v>0</v>
      </c>
      <c r="P33" s="36"/>
    </row>
    <row r="34" spans="1:16" ht="19.7" customHeight="1">
      <c r="A34" s="25">
        <v>20</v>
      </c>
      <c r="B34" s="52" t="s">
        <v>54</v>
      </c>
      <c r="C34" s="30" t="s">
        <v>9</v>
      </c>
      <c r="D34" s="45">
        <v>20</v>
      </c>
      <c r="E34" s="101"/>
      <c r="F34" s="51">
        <v>0.05</v>
      </c>
      <c r="G34" s="31">
        <f t="shared" si="0"/>
        <v>0</v>
      </c>
      <c r="H34" s="31">
        <f t="shared" si="1"/>
        <v>0</v>
      </c>
      <c r="I34" s="32">
        <f t="shared" si="2"/>
        <v>0</v>
      </c>
      <c r="J34" s="29">
        <f t="shared" si="3"/>
        <v>6</v>
      </c>
      <c r="K34" s="31">
        <f t="shared" si="4"/>
        <v>0</v>
      </c>
      <c r="L34" s="32">
        <f t="shared" si="5"/>
        <v>0</v>
      </c>
      <c r="M34" s="48">
        <f t="shared" si="6"/>
        <v>26</v>
      </c>
      <c r="N34" s="31">
        <f t="shared" si="7"/>
        <v>0</v>
      </c>
      <c r="O34" s="32">
        <f t="shared" si="8"/>
        <v>0</v>
      </c>
      <c r="P34" s="36"/>
    </row>
    <row r="35" spans="1:16" ht="19.7" customHeight="1">
      <c r="A35" s="25">
        <v>21</v>
      </c>
      <c r="B35" s="52" t="s">
        <v>49</v>
      </c>
      <c r="C35" s="30" t="s">
        <v>9</v>
      </c>
      <c r="D35" s="45">
        <v>10</v>
      </c>
      <c r="E35" s="101"/>
      <c r="F35" s="51">
        <v>0.05</v>
      </c>
      <c r="G35" s="31">
        <f t="shared" si="0"/>
        <v>0</v>
      </c>
      <c r="H35" s="31">
        <f t="shared" si="1"/>
        <v>0</v>
      </c>
      <c r="I35" s="32">
        <f t="shared" si="2"/>
        <v>0</v>
      </c>
      <c r="J35" s="29">
        <f t="shared" si="3"/>
        <v>3</v>
      </c>
      <c r="K35" s="31">
        <f t="shared" si="4"/>
        <v>0</v>
      </c>
      <c r="L35" s="32">
        <f t="shared" si="5"/>
        <v>0</v>
      </c>
      <c r="M35" s="48">
        <f t="shared" si="6"/>
        <v>13</v>
      </c>
      <c r="N35" s="31">
        <f t="shared" si="7"/>
        <v>0</v>
      </c>
      <c r="O35" s="32">
        <f t="shared" si="8"/>
        <v>0</v>
      </c>
      <c r="P35" s="36"/>
    </row>
    <row r="36" spans="1:16" ht="19.7" customHeight="1">
      <c r="A36" s="25">
        <v>22</v>
      </c>
      <c r="B36" s="52" t="s">
        <v>55</v>
      </c>
      <c r="C36" s="30" t="s">
        <v>9</v>
      </c>
      <c r="D36" s="45">
        <v>5</v>
      </c>
      <c r="E36" s="101"/>
      <c r="F36" s="51">
        <v>0.05</v>
      </c>
      <c r="G36" s="31">
        <f t="shared" si="0"/>
        <v>0</v>
      </c>
      <c r="H36" s="31">
        <f t="shared" si="1"/>
        <v>0</v>
      </c>
      <c r="I36" s="32">
        <f t="shared" si="2"/>
        <v>0</v>
      </c>
      <c r="J36" s="29">
        <f t="shared" si="3"/>
        <v>2</v>
      </c>
      <c r="K36" s="31">
        <f t="shared" si="4"/>
        <v>0</v>
      </c>
      <c r="L36" s="32">
        <f t="shared" si="5"/>
        <v>0</v>
      </c>
      <c r="M36" s="48">
        <f t="shared" si="6"/>
        <v>7</v>
      </c>
      <c r="N36" s="31">
        <f t="shared" si="7"/>
        <v>0</v>
      </c>
      <c r="O36" s="32">
        <f t="shared" si="8"/>
        <v>0</v>
      </c>
      <c r="P36" s="36"/>
    </row>
    <row r="37" spans="1:16" ht="19.7" customHeight="1">
      <c r="A37" s="25">
        <v>23</v>
      </c>
      <c r="B37" s="52" t="s">
        <v>30</v>
      </c>
      <c r="C37" s="30" t="s">
        <v>9</v>
      </c>
      <c r="D37" s="45">
        <v>10</v>
      </c>
      <c r="E37" s="101"/>
      <c r="F37" s="51">
        <v>0.05</v>
      </c>
      <c r="G37" s="31">
        <f t="shared" si="0"/>
        <v>0</v>
      </c>
      <c r="H37" s="31">
        <f t="shared" si="1"/>
        <v>0</v>
      </c>
      <c r="I37" s="32">
        <f t="shared" si="2"/>
        <v>0</v>
      </c>
      <c r="J37" s="29">
        <f t="shared" si="3"/>
        <v>3</v>
      </c>
      <c r="K37" s="31">
        <f t="shared" si="4"/>
        <v>0</v>
      </c>
      <c r="L37" s="32">
        <f t="shared" si="5"/>
        <v>0</v>
      </c>
      <c r="M37" s="48">
        <f t="shared" si="6"/>
        <v>13</v>
      </c>
      <c r="N37" s="31">
        <f t="shared" si="7"/>
        <v>0</v>
      </c>
      <c r="O37" s="32">
        <f t="shared" si="8"/>
        <v>0</v>
      </c>
      <c r="P37" s="36"/>
    </row>
    <row r="38" spans="1:16" ht="19.7" customHeight="1">
      <c r="A38" s="25">
        <v>24</v>
      </c>
      <c r="B38" s="69" t="s">
        <v>31</v>
      </c>
      <c r="C38" s="70" t="s">
        <v>9</v>
      </c>
      <c r="D38" s="71">
        <v>10</v>
      </c>
      <c r="E38" s="102"/>
      <c r="F38" s="51">
        <v>0.05</v>
      </c>
      <c r="G38" s="31">
        <f t="shared" si="0"/>
        <v>0</v>
      </c>
      <c r="H38" s="31">
        <f t="shared" si="1"/>
        <v>0</v>
      </c>
      <c r="I38" s="32">
        <f t="shared" si="2"/>
        <v>0</v>
      </c>
      <c r="J38" s="29">
        <f t="shared" si="3"/>
        <v>3</v>
      </c>
      <c r="K38" s="31">
        <f t="shared" si="4"/>
        <v>0</v>
      </c>
      <c r="L38" s="32">
        <f t="shared" si="5"/>
        <v>0</v>
      </c>
      <c r="M38" s="48">
        <f t="shared" si="6"/>
        <v>13</v>
      </c>
      <c r="N38" s="31">
        <f t="shared" si="7"/>
        <v>0</v>
      </c>
      <c r="O38" s="32">
        <f t="shared" si="8"/>
        <v>0</v>
      </c>
      <c r="P38" s="36"/>
    </row>
    <row r="39" spans="1:16" ht="19.7" customHeight="1">
      <c r="A39" s="25">
        <v>25</v>
      </c>
      <c r="B39" s="69" t="s">
        <v>32</v>
      </c>
      <c r="C39" s="70" t="s">
        <v>9</v>
      </c>
      <c r="D39" s="71">
        <v>10</v>
      </c>
      <c r="E39" s="102"/>
      <c r="F39" s="51">
        <v>0.05</v>
      </c>
      <c r="G39" s="31">
        <f t="shared" si="0"/>
        <v>0</v>
      </c>
      <c r="H39" s="31">
        <f t="shared" si="1"/>
        <v>0</v>
      </c>
      <c r="I39" s="32">
        <f t="shared" si="2"/>
        <v>0</v>
      </c>
      <c r="J39" s="29">
        <f t="shared" si="3"/>
        <v>3</v>
      </c>
      <c r="K39" s="31">
        <f t="shared" si="4"/>
        <v>0</v>
      </c>
      <c r="L39" s="32">
        <f t="shared" si="5"/>
        <v>0</v>
      </c>
      <c r="M39" s="48">
        <f t="shared" si="6"/>
        <v>13</v>
      </c>
      <c r="N39" s="31">
        <f t="shared" si="7"/>
        <v>0</v>
      </c>
      <c r="O39" s="32">
        <f t="shared" si="8"/>
        <v>0</v>
      </c>
      <c r="P39" s="36"/>
    </row>
    <row r="40" spans="1:16" ht="19.7" customHeight="1" thickBot="1">
      <c r="A40" s="64">
        <v>26</v>
      </c>
      <c r="B40" s="53" t="s">
        <v>56</v>
      </c>
      <c r="C40" s="44" t="s">
        <v>9</v>
      </c>
      <c r="D40" s="46">
        <v>30</v>
      </c>
      <c r="E40" s="103"/>
      <c r="F40" s="65">
        <v>0.05</v>
      </c>
      <c r="G40" s="47">
        <f t="shared" si="0"/>
        <v>0</v>
      </c>
      <c r="H40" s="47">
        <f t="shared" si="1"/>
        <v>0</v>
      </c>
      <c r="I40" s="66">
        <f t="shared" si="2"/>
        <v>0</v>
      </c>
      <c r="J40" s="67">
        <f t="shared" si="3"/>
        <v>9</v>
      </c>
      <c r="K40" s="47">
        <f t="shared" si="4"/>
        <v>0</v>
      </c>
      <c r="L40" s="66">
        <f t="shared" si="5"/>
        <v>0</v>
      </c>
      <c r="M40" s="49">
        <f t="shared" si="6"/>
        <v>39</v>
      </c>
      <c r="N40" s="47">
        <f t="shared" si="7"/>
        <v>0</v>
      </c>
      <c r="O40" s="66">
        <f t="shared" si="8"/>
        <v>0</v>
      </c>
      <c r="P40" s="36"/>
    </row>
    <row r="41" spans="1:16" ht="33" customHeight="1" thickBot="1">
      <c r="A41" s="33"/>
      <c r="B41" s="33"/>
      <c r="C41" s="33"/>
      <c r="D41" s="33"/>
      <c r="E41" s="33"/>
      <c r="F41" s="34"/>
      <c r="G41" s="34"/>
      <c r="H41" s="82" t="s">
        <v>3</v>
      </c>
      <c r="I41" s="83"/>
      <c r="J41" s="35"/>
      <c r="K41" s="84" t="s">
        <v>45</v>
      </c>
      <c r="L41" s="85"/>
      <c r="M41" s="35"/>
      <c r="N41" s="72" t="s">
        <v>46</v>
      </c>
      <c r="O41" s="73"/>
    </row>
    <row r="42" spans="1:16" ht="24" customHeight="1" thickBot="1">
      <c r="A42" s="74" t="s">
        <v>19</v>
      </c>
      <c r="B42" s="75"/>
      <c r="C42" s="75"/>
      <c r="D42" s="75"/>
      <c r="E42" s="75"/>
      <c r="F42" s="75"/>
      <c r="G42" s="75"/>
      <c r="H42" s="54"/>
      <c r="I42" s="55">
        <f>SUM(I15:I40)</f>
        <v>0</v>
      </c>
      <c r="J42" s="56"/>
      <c r="K42" s="57"/>
      <c r="L42" s="58">
        <f>SUM(L15:L40)</f>
        <v>0</v>
      </c>
      <c r="M42" s="56"/>
      <c r="N42" s="57"/>
      <c r="O42" s="59">
        <f>SUM(O15:O40)</f>
        <v>0</v>
      </c>
    </row>
    <row r="43" spans="1:16" ht="24" customHeight="1" thickBot="1">
      <c r="A43" s="76" t="s">
        <v>20</v>
      </c>
      <c r="B43" s="77"/>
      <c r="C43" s="77"/>
      <c r="D43" s="77"/>
      <c r="E43" s="77"/>
      <c r="F43" s="77"/>
      <c r="G43" s="77"/>
      <c r="H43" s="55">
        <f>SUM(H15:H40)</f>
        <v>0</v>
      </c>
      <c r="I43" s="60"/>
      <c r="J43" s="56"/>
      <c r="K43" s="61">
        <f>SUM(K15:K40)</f>
        <v>0</v>
      </c>
      <c r="L43" s="56"/>
      <c r="M43" s="56"/>
      <c r="N43" s="62">
        <f>SUM(N15:N40)</f>
        <v>0</v>
      </c>
      <c r="O43" s="56"/>
    </row>
    <row r="44" spans="1:16" ht="24" customHeight="1" thickBot="1">
      <c r="A44" s="80" t="s">
        <v>21</v>
      </c>
      <c r="B44" s="81"/>
      <c r="C44" s="81"/>
      <c r="D44" s="81"/>
      <c r="E44" s="81"/>
      <c r="F44" s="81"/>
      <c r="G44" s="81"/>
      <c r="H44" s="55">
        <f>I42-H43</f>
        <v>0</v>
      </c>
      <c r="I44" s="63"/>
      <c r="J44" s="56"/>
      <c r="K44" s="61">
        <f>L42-K43</f>
        <v>0</v>
      </c>
      <c r="L44" s="56"/>
      <c r="M44" s="56"/>
      <c r="N44" s="62">
        <f>O42-N43</f>
        <v>0</v>
      </c>
      <c r="O44" s="56"/>
    </row>
    <row r="45" spans="1:16" ht="12.7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6" ht="12.7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6" ht="12.7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6" ht="12.7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2.7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2.75">
      <c r="A50" s="7"/>
      <c r="B50" s="7"/>
      <c r="C50" s="7"/>
      <c r="D50" s="7"/>
      <c r="E50" s="7"/>
      <c r="F50" s="7"/>
      <c r="G50" s="7"/>
      <c r="H50" s="7"/>
      <c r="I50" s="7"/>
      <c r="J50" s="78" t="s">
        <v>43</v>
      </c>
      <c r="K50" s="78"/>
      <c r="L50" s="78"/>
      <c r="M50" s="78"/>
      <c r="N50" s="78"/>
      <c r="O50" s="7"/>
    </row>
    <row r="51" spans="1:15" ht="25.5" customHeight="1">
      <c r="A51" s="7"/>
      <c r="B51" s="7"/>
      <c r="C51" s="7"/>
      <c r="D51" s="7"/>
      <c r="E51" s="7"/>
      <c r="F51" s="7"/>
      <c r="G51" s="7"/>
      <c r="H51" s="7"/>
      <c r="I51" s="7"/>
      <c r="J51" s="79" t="s">
        <v>44</v>
      </c>
      <c r="K51" s="79"/>
      <c r="L51" s="79"/>
      <c r="M51" s="79"/>
      <c r="N51" s="79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ht="12.75">
      <c r="A82" s="5"/>
      <c r="B82" s="5"/>
      <c r="C82" s="5"/>
      <c r="D82" s="5"/>
      <c r="E82" s="5"/>
      <c r="F82" s="5"/>
      <c r="G82" s="5"/>
      <c r="H82" s="5"/>
      <c r="I82" s="5"/>
      <c r="J82" s="3"/>
      <c r="K82" s="3"/>
      <c r="L82" s="6"/>
      <c r="M82" s="3"/>
      <c r="N82" s="3"/>
      <c r="O82" s="6"/>
    </row>
    <row r="83" spans="1:15" ht="12.75">
      <c r="A83" s="5"/>
      <c r="B83" s="5"/>
      <c r="C83" s="5"/>
      <c r="D83" s="5"/>
      <c r="E83" s="5"/>
      <c r="F83" s="5"/>
      <c r="G83" s="5"/>
      <c r="H83" s="5"/>
      <c r="I83" s="5"/>
      <c r="J83" s="3"/>
      <c r="K83" s="3"/>
      <c r="L83" s="6"/>
      <c r="M83" s="3"/>
      <c r="N83" s="3"/>
      <c r="O83" s="6"/>
    </row>
    <row r="84" spans="1:15" ht="12.75">
      <c r="A84" s="2"/>
      <c r="B84" s="4"/>
      <c r="C84" s="2"/>
      <c r="D84" s="2"/>
      <c r="E84" s="2"/>
      <c r="F84" s="3"/>
      <c r="G84" s="3"/>
      <c r="H84" s="3"/>
      <c r="I84" s="3"/>
      <c r="J84" s="3"/>
      <c r="K84" s="3"/>
    </row>
    <row r="85" spans="1:15" ht="12.75">
      <c r="A85" s="2"/>
      <c r="B85" s="4"/>
      <c r="C85" s="2"/>
      <c r="D85" s="2"/>
      <c r="E85" s="2"/>
      <c r="F85" s="3"/>
      <c r="G85" s="3"/>
      <c r="H85" s="3"/>
      <c r="I85" s="3"/>
      <c r="J85" s="3"/>
      <c r="K85" s="3"/>
    </row>
  </sheetData>
  <mergeCells count="20">
    <mergeCell ref="K1:O1"/>
    <mergeCell ref="A9:O9"/>
    <mergeCell ref="A11:A12"/>
    <mergeCell ref="B11:B12"/>
    <mergeCell ref="C11:C12"/>
    <mergeCell ref="A8:O8"/>
    <mergeCell ref="A1:E1"/>
    <mergeCell ref="K5:O5"/>
    <mergeCell ref="K6:O6"/>
    <mergeCell ref="J11:L11"/>
    <mergeCell ref="M11:O11"/>
    <mergeCell ref="D11:I11"/>
    <mergeCell ref="N41:O41"/>
    <mergeCell ref="A42:G42"/>
    <mergeCell ref="A43:G43"/>
    <mergeCell ref="J50:N50"/>
    <mergeCell ref="J51:N51"/>
    <mergeCell ref="A44:G44"/>
    <mergeCell ref="H41:I41"/>
    <mergeCell ref="K41:L41"/>
  </mergeCells>
  <pageMargins left="0.25" right="0.25" top="0.75" bottom="0.75" header="0.3" footer="0.3"/>
  <pageSetup paperSize="9" orientation="landscape" r:id="rId1"/>
  <headerFooter>
    <oddHeader>&amp;C&amp;"-,Kursywa"[PUBLICZNE]</oddHeader>
    <oddFooter>&amp;C&amp;"-,Kursywa"[PUBLICZNE]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58062D6-6F63-4FE0-88A6-63C96AD751B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2024-11-29T07:12:04Z</cp:lastPrinted>
  <dcterms:created xsi:type="dcterms:W3CDTF">2017-09-27T09:48:48Z</dcterms:created>
  <dcterms:modified xsi:type="dcterms:W3CDTF">2024-11-29T07:12:10Z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0b74032e-60d0-4e52-bd42-36d5c96b7410</vt:lpwstr>
  </property>
  <property fmtid="{D5CDD505-2E9C-101B-9397-08002B2CF9AE}" pid="3" name="bjSaver">
    <vt:lpwstr>2mlpBYVfTmSq9pRKMYNNhYlM0SJCfa2+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