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I:\WSPOLNY_ERZ\ROK 2025\3. powyżej 221 000 euro - U i D\Usługi\WN-EZP.01 Zieleń rejony I, II, VI\ok pliki\Rejon I\"/>
    </mc:Choice>
  </mc:AlternateContent>
  <xr:revisionPtr revIDLastSave="0" documentId="8_{A1D3BD1A-7935-4EF8-AB82-9F42591221A5}" xr6:coauthVersionLast="47" xr6:coauthVersionMax="47" xr10:uidLastSave="{00000000-0000-0000-0000-000000000000}"/>
  <bookViews>
    <workbookView xWindow="1470" yWindow="1470" windowWidth="21600" windowHeight="11385" xr2:uid="{00000000-000D-0000-FFFF-FFFF00000000}"/>
  </bookViews>
  <sheets>
    <sheet name="Rejon I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  <c r="D26" i="1"/>
  <c r="D25" i="1"/>
  <c r="D27" i="1"/>
  <c r="D38" i="1"/>
  <c r="D37" i="1"/>
  <c r="D41" i="1"/>
  <c r="D39" i="1"/>
  <c r="D29" i="1"/>
  <c r="D31" i="1" l="1"/>
  <c r="D30" i="1"/>
  <c r="D43" i="1" l="1"/>
  <c r="D42" i="1"/>
  <c r="D32" i="1"/>
  <c r="D33" i="1"/>
  <c r="A24" i="1" l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l="1"/>
  <c r="A37" i="1" s="1"/>
  <c r="A38" i="1" s="1"/>
  <c r="A39" i="1" s="1"/>
  <c r="A40" i="1" s="1"/>
  <c r="A41" i="1" s="1"/>
  <c r="A42" i="1" s="1"/>
  <c r="A43" i="1" s="1"/>
  <c r="A44" i="1" s="1"/>
  <c r="A45" i="1" l="1"/>
  <c r="A46" i="1" l="1"/>
  <c r="A47" i="1" l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1" i="1" s="1"/>
  <c r="A122" i="1" s="1"/>
  <c r="A123" i="1" s="1"/>
  <c r="A124" i="1" s="1"/>
</calcChain>
</file>

<file path=xl/sharedStrings.xml><?xml version="1.0" encoding="utf-8"?>
<sst xmlns="http://schemas.openxmlformats.org/spreadsheetml/2006/main" count="580" uniqueCount="169">
  <si>
    <t>Poz.</t>
  </si>
  <si>
    <t>Wyszczególnienie</t>
  </si>
  <si>
    <t>Cena jednostkowa</t>
  </si>
  <si>
    <t>Krotność / ilość</t>
  </si>
  <si>
    <t>Powierzchnia</t>
  </si>
  <si>
    <t>Liczba dni lub miesięcy lub sezonów</t>
  </si>
  <si>
    <t>Wartość netto</t>
  </si>
  <si>
    <t>NETTO [PLN]</t>
  </si>
  <si>
    <r>
      <t>[m</t>
    </r>
    <r>
      <rPr>
        <b/>
        <vertAlign val="superscript"/>
        <sz val="9"/>
        <rFont val="Times New Roman"/>
        <family val="1"/>
        <charset val="238"/>
      </rPr>
      <t>2</t>
    </r>
    <r>
      <rPr>
        <b/>
        <sz val="9"/>
        <rFont val="Times New Roman"/>
        <family val="1"/>
        <charset val="238"/>
      </rPr>
      <t>]</t>
    </r>
  </si>
  <si>
    <t>[PLN]</t>
  </si>
  <si>
    <t>Kol. 1</t>
  </si>
  <si>
    <t>Kol. 2</t>
  </si>
  <si>
    <t>Kol. 3</t>
  </si>
  <si>
    <t>Kol. 4</t>
  </si>
  <si>
    <t>Kol. 5</t>
  </si>
  <si>
    <t>Kol. 6</t>
  </si>
  <si>
    <t>Kol.7= (kol.3x kol.4x kol.5x kol.6)</t>
  </si>
  <si>
    <t>Kol.8 = (kol.3x kol.4x kol.5x kol.6)/100</t>
  </si>
  <si>
    <t>KONSERWACJA BIEŻĄCA TERENÓW ZIELENI</t>
  </si>
  <si>
    <t>1.</t>
  </si>
  <si>
    <t>a)</t>
  </si>
  <si>
    <t>n.d.</t>
  </si>
  <si>
    <t>b)</t>
  </si>
  <si>
    <t>c)</t>
  </si>
  <si>
    <t>d)</t>
  </si>
  <si>
    <r>
      <t>Cena jednostkowa  podlewania  trawników na powierzchni 100 m</t>
    </r>
    <r>
      <rPr>
        <i/>
        <vertAlign val="superscript"/>
        <sz val="10"/>
        <rFont val="Times New Roman"/>
        <family val="1"/>
        <charset val="238"/>
      </rPr>
      <t xml:space="preserve">2               </t>
    </r>
    <r>
      <rPr>
        <i/>
        <sz val="10"/>
        <rFont val="Times New Roman"/>
        <family val="1"/>
        <charset val="238"/>
      </rPr>
      <t>(opłatę za wodę ponosi Wykonawca)</t>
    </r>
  </si>
  <si>
    <r>
      <t>Cena jednostkowa oprysku trawników środkami chwastobójczymi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</si>
  <si>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wapnowania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</si>
  <si>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 podlewanie roślin w 1 szt. donicy (powierzchnia donićy średnio 0,5-1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) (opłatę za wodę ponosi Wykonawca)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</si>
  <si>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terenie płaskim z zagrabieniem i wywozem </t>
    </r>
  </si>
  <si>
    <r>
      <t>Cena jednostkowa koszenia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nieużytków na skarpach  z zagrabieniem i wywozem </t>
    </r>
  </si>
  <si>
    <r>
      <t>Cena jednostkowa  zakupu i rozsiania nasion traw wraz z zagrabieniem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</si>
  <si>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założenia/kapitalnego remontu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trawnika z siewu (wybranie ziemi warstwa grubości 15 cm, wyrównanie powierzchni i nawiezienie żyznej ziemi 10 cm  wysiew mieszanek traw, wałowanie, nawożenie) wraz z wywozem ziemi oraz jego podlewaniem przez okres 2 tyg. (min. 7 razy)</t>
    </r>
  </si>
  <si>
    <r>
      <t>Cena jednostkowa cięcia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krzewów wraz z wywozem odpadów</t>
    </r>
  </si>
  <si>
    <r>
      <t>Cena jednostkowa zakupu transportu, ściółkowania przekompostowaną korą sosnową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</si>
  <si>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 zakupu transportu, ściółkowania kamieniem polnym płukanym frakcja 16-32 mm (warstwa grubości 5cm)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</si>
  <si>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zakupu, transportu i montażu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agrowłókniny do ściłkowania (kolor czarny lub biały)</t>
    </r>
  </si>
  <si>
    <t>Cena jednostkowa zakupu, transportu i montażu 1 mb. taśmy ogrodniczej (w kolorze brązowym lub czarnym, z PCV,  wys. min. 10cm)</t>
  </si>
  <si>
    <t>Cena jednostkowa usuwania odrostów przy 1 szt. drzewa z wywozem</t>
  </si>
  <si>
    <t>Cena jednostkowa za 2- krotne pomalowanie farbą  1 szt. stołu piknikowego, pergoli z oczyszczeniem desek</t>
  </si>
  <si>
    <t>Cena jednostkowa zakupu i montażu 1 szt. deski w ławce,drewno sosnowe lub liściaste, pozbawione sęków z  wygładzonymi rantami, o wymiarze: dł.: od 160 cm -200cm, szer.: 6cm-12cm, grubość: od 4cm do 4,5cm (cena uśredniona niezalezna od wymiarów deski), deska zaimpregnowana, min. 2-krotnie malowana</t>
  </si>
  <si>
    <t xml:space="preserve">Cena jednostkowa zakupu i montażu 1 szt. deski w ławce drewno egzotyczne z wygładzonymi rantami o wymiarze: dł.: od 150cm do 180 cm, szerokość.: od 10 cm do 12cm,  grubość od 3 cm do 4 cm  (cena uśredniona niezalezna od wymiarów deski), deska zaimpregnowana (po olejowaniu)    </t>
  </si>
  <si>
    <t>Cena jednostkowa montażu/demontażu 1 szt. deski w ławce wraz z wywozem (montaż - materiał Zamawiającego)</t>
  </si>
  <si>
    <t>Cena jednostkowa transportu 1 szt. ławki (z załadunkiem i rozładunkiem do 10 km)</t>
  </si>
  <si>
    <t>Cena jednostkowa zakupu i montażu 1 mb palisady Ø 8 cm, wys. palików 70cm</t>
  </si>
  <si>
    <t xml:space="preserve">Cena jednostkowa zakupu i montażu 1 mb impregnowanego półwałka drewnianego Ø 40 mm </t>
  </si>
  <si>
    <t>Cena jednostkowa poprawy posadowienia 1 mb obrzeża trawnikowego</t>
  </si>
  <si>
    <t xml:space="preserve">Cena jednostkowa demontażu 1 mb siatki ogrodzeniowej o wys. 0,6-0,8 m wraz z wywozem </t>
  </si>
  <si>
    <t xml:space="preserve">Cena jednostkowa demontażu 1 szt. słupka ogrodzeniowego (stalowego lub betonowego) o wys. 1,5 m wraz z wywozem </t>
  </si>
  <si>
    <t xml:space="preserve">Cena jednostkowa zakupu i montażu 1 mb siatki ogrodzeniowej powlekanej PVC, zgrzewanej, kolor zielony, wys. 0,6-0,8 m </t>
  </si>
  <si>
    <r>
      <t>Cena jednostkowa  zakupu, transportu i rozłożenia 1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 xml:space="preserve"> ziemi żyznej, pozbawionej zanieczyszczeń nasionami chwastów, gruzu itp.(transport na średnią odl. 10 km)</t>
    </r>
  </si>
  <si>
    <t>n.d. - nie dotyczy</t>
  </si>
  <si>
    <r>
      <t>Cena jednostkowa wybrania warstwy ziemi, darniowania o objętości 1 m</t>
    </r>
    <r>
      <rPr>
        <i/>
        <vertAlign val="superscript"/>
        <sz val="10"/>
        <rFont val="Times New Roman"/>
        <family val="1"/>
        <charset val="238"/>
      </rPr>
      <t xml:space="preserve">3 </t>
    </r>
    <r>
      <rPr>
        <i/>
        <sz val="10"/>
        <rFont val="Times New Roman"/>
        <family val="1"/>
        <charset val="238"/>
      </rPr>
      <t>wraz z wywozem</t>
    </r>
  </si>
  <si>
    <t>Cena jednostkowa zakupu i montażu poprzez wbetonowanie 1 szt.  dwustronnej, metalowej tabliczki informacyjnej wraz ze słupkiem lub obejmą (wielkość tabliczki ok 20x30 cm), wraz ze wskazanym przez Zamawiającego nadrukiem</t>
  </si>
  <si>
    <t>Cena jednostkowa zakupu i montażu 1 mb obrzeża trawnikowego</t>
  </si>
  <si>
    <t>Cena jednostkowa mycia ręcznego 1 szt. ławki, przysiadaka, siedziska, donicy, bloku granitowego, stołu piknikowego, pergol, itp.</t>
  </si>
  <si>
    <t xml:space="preserve">Cena jednostkowa zakupu i montażu  1 szt. słupka powlekanego PVC,   Ø 42 mm, kolor zielony wys. 1,5 m do montażu siatki ogrodzeniowej 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</si>
  <si>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pnączy</t>
    </r>
    <r>
      <rPr>
        <i/>
        <sz val="10"/>
        <rFont val="Times New Roman"/>
        <family val="1"/>
        <charset val="238"/>
      </rPr>
      <t>(zakres zgodnie z zał.2)</t>
    </r>
  </si>
  <si>
    <t>Cena jednostkowa zakupu, transportu , posadzenia 1 szt. byliny z pojemnika C1 (np.: astry, bergenia, kocimiętka,bodziszek,rozchodnik, trawy, itp.) wraz z jednokrotnym podlaniem po posadzeniu</t>
  </si>
  <si>
    <t>Cena jednostkowa zakupu, transportu , posadzenia 1 szt. byliny z pojemnika C2 (np.: astry, bergenia, kocimiętka,bodziszek,rozchodnik , trawy, itp.) wraz z jednokrotnym podlaniem po posadzeniu</t>
  </si>
  <si>
    <t>Cena jednostkowa zakupu, transportu , posadzenia 1 szt. krzewu liściastego o wys. 30-40 cm, z pojemnika C1 (np.: irga, berberys, ligustr, tawuła, śnieguliczka, forsycja, pęcherznica,róża, lawenda, itp.) wraz z jednokrotnym podlaniem po posadzeniu</t>
  </si>
  <si>
    <t>Cena jednostkowa zakupu, transportu , posadzenia 1 szt. krzewu iglastego o wys. 15-20 cm z pojemnika C1 (np.: sosna górska, jałowiec płożący, cis pospolity, itp.) wraz z jednokrotnym podlaniem po posadzeniu</t>
  </si>
  <si>
    <t>Cena jednostkowa zakupu, transportu , posadzenia  1 szt. pnącza  (min. 3 pędy przy bambusie)  o wys. 80-100 cm z pojemnika C1 (np. winobluszcz, klematis, bluszcz, itp.) wraz z jednokrotnym podlaniem po posadzeniu</t>
  </si>
  <si>
    <t>Cena jednostkowa zakupu, transportu , posadzenia 1 szt. rośliny cebulowej (np.: tulipan, narcyz, hiacynt, żonkil, itp.)wraz z jednokrotnym podlaniem po posadzeniu</t>
  </si>
  <si>
    <t>Cena jednostkowa zakupu, transportu , posadzenia 1 szt. rośliny jednorocznej (np.: bratek, aksamitka,begonia, niecierpek, pelargonia, itp.) wraz z jednokrotnym podlaniem po posadzeniu</t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</si>
  <si>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żywopłotów</t>
    </r>
    <r>
      <rPr>
        <b/>
        <i/>
        <sz val="10"/>
        <rFont val="Times New Roman"/>
        <family val="1"/>
        <charset val="238"/>
      </rPr>
      <t xml:space="preserve"> </t>
    </r>
    <r>
      <rPr>
        <i/>
        <sz val="10"/>
        <rFont val="Times New Roman"/>
        <family val="1"/>
        <charset val="238"/>
      </rPr>
      <t>(zakres zgodnie z zał.2)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</si>
  <si>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skupin krzewów i różanek </t>
    </r>
    <r>
      <rPr>
        <i/>
        <sz val="10"/>
        <rFont val="Times New Roman"/>
        <family val="1"/>
        <charset val="238"/>
      </rPr>
      <t>zakres zgodnie z zał.2)</t>
    </r>
  </si>
  <si>
    <r>
      <t>Cena jednostkowa zagrabienia terenów zieleni z większych nieczystości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(wielkość pryzmy do 0,5 m</t>
    </r>
    <r>
      <rPr>
        <i/>
        <vertAlign val="superscript"/>
        <sz val="10"/>
        <rFont val="Times New Roman"/>
        <family val="1"/>
        <charset val="238"/>
      </rPr>
      <t>3</t>
    </r>
    <r>
      <rPr>
        <i/>
        <sz val="10"/>
        <rFont val="Times New Roman"/>
        <family val="1"/>
        <charset val="238"/>
      </rPr>
      <t>)</t>
    </r>
  </si>
  <si>
    <r>
      <t>Cena jednostkowa uporządkowania terenu po bytowaniu dzików (wyrównanie terenu poprzez użycie glebogryzarki, zagrabienie terenu, oczyszczenie i dosianie trawy)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</si>
  <si>
    <t>Cena jednostkowa za 2- krotne pomalowanie farbą  1 szt. ławki, przysiadaka, siedziska z oczyszczeniem desek</t>
  </si>
  <si>
    <t>Cena jednostkowa montażu 1 szt. ławki, przysiadaka przez wkopanie</t>
  </si>
  <si>
    <t>Cena jednostkowa montażu 1 szt. ławki, przysiadaka przez wbetonowanie</t>
  </si>
  <si>
    <t>Cena jednostkowa demontażu 1 szt. ławki, przysiadaka wkopanego</t>
  </si>
  <si>
    <t>Cena jednostkowa demontażu 1 szt. ławki, przysiadaka wbetonowanego</t>
  </si>
  <si>
    <r>
      <t>Cena jednostkowa wertykulacji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</si>
  <si>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3 sezony</t>
  </si>
  <si>
    <t>Cena jednostkowa olejowania 1 szt. ławki, przysiadaka, siedziska, kosza ulicznego (dot. elementów z drewna egzotycznego, itp.)</t>
  </si>
  <si>
    <t>Cena jednostkowa transportu i ustawienia 1 szt. głazu o masie nieprzekraczającej 100 kg (z załadunkiem i rozładunkiem do 20 km)</t>
  </si>
  <si>
    <t xml:space="preserve">Cena jednostkowa przycinania/ ściągania/usuwania pnączy na słupach trakcyjnych, lampach oświetleniowych i innych elementach małej architektury* </t>
  </si>
  <si>
    <r>
      <t>Cena jednostkowa  nawożenia  z zagrabieniem trawników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</si>
  <si>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t>21 miesięcy</t>
  </si>
  <si>
    <t>Cena jednostkowa zakupu, transportu , posadzenia 1 szt. krzewu liściastego o wys. powyżej 40 cm, z pojemnika C2 (np.: irga, berberys, ligustr, tawuła, śnieguliczka, forsycja, pęcherznica,róża, lawenda, itp.) wraz z jednokrotnym podlaniem po posadzeniu</t>
  </si>
  <si>
    <t>Cena jednostkowa zakupu, transportu , posadzenia 1 szt. krzewu iglastego o wys. powyżej 20 cm z pojemnika C2 (np.: sosna górska, jałowiec płożący, cis pospolity, itp.) wraz z jednokrotnym podlaniem po posadzeniu</t>
  </si>
  <si>
    <t>Cena jednostkowa zakupu, transportu , posadzenia  1 szt. pnącza  (min. 3 pędy przy bambusie)  o wys. powyżej  100 cm z pojemnika C2 (np. winobluszcz, klematis, bluszcz, itp.) wraz z jednokrotnym podlaniem po posadzeniu</t>
  </si>
  <si>
    <t xml:space="preserve">Cena jednostkowa usunięcia 1 szt. suchego nasadzenia wraz z wywozem </t>
  </si>
  <si>
    <t>Cena jednostkowa transportu 1 szt. donicy, o masie nieprzekraczającej 250 kg (z załadunkiem i rozładunkiem do 10 km)</t>
  </si>
  <si>
    <t>Cena jednostkowa transportu z montażem i demontażu 1 szt. osłony drzewa, pionowej i poziomej(kompletu)*</t>
  </si>
  <si>
    <t>Cena jednostkowa naprawy /wyprostowania wraz z transportem 1 szt.osłony wokół drzewa, pionowej i poziomej(kompletu)*</t>
  </si>
  <si>
    <t>Kol. 7</t>
  </si>
  <si>
    <t>Jednostki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</si>
  <si>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</si>
  <si>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</si>
  <si>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szt.</t>
  </si>
  <si>
    <r>
      <t>Cena jednostkowa nawożenia roślin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>(z wyłączeniem trawników)</t>
    </r>
  </si>
  <si>
    <r>
      <t>Cena jednostkowa zakupu i rozłożenia preparatu anty-dzik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</si>
  <si>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>Cena jednostkowa wygrabiania drobnych nieczystości z terenów zieleni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ich wywozem (łącznie z drobnymi gałęziami o średnicy nie przekraczającej ok. 10 cm i długości do ok. 2 m)</t>
    </r>
  </si>
  <si>
    <t xml:space="preserve"> t</t>
  </si>
  <si>
    <t xml:space="preserve"> szt.</t>
  </si>
  <si>
    <t xml:space="preserve"> mb</t>
  </si>
  <si>
    <r>
      <t xml:space="preserve"> m</t>
    </r>
    <r>
      <rPr>
        <b/>
        <vertAlign val="superscript"/>
        <sz val="9"/>
        <rFont val="Times New Roman"/>
        <family val="1"/>
        <charset val="238"/>
      </rPr>
      <t>3</t>
    </r>
  </si>
  <si>
    <r>
      <t>szt.</t>
    </r>
    <r>
      <rPr>
        <sz val="11"/>
        <color theme="1"/>
        <rFont val="Calibri"/>
        <family val="2"/>
        <charset val="238"/>
        <scheme val="minor"/>
      </rPr>
      <t/>
    </r>
  </si>
  <si>
    <r>
      <t>Cena jednostkowa usuwania samosiewów wraz z  wywozem na powierzchni 100 m</t>
    </r>
    <r>
      <rPr>
        <i/>
        <vertAlign val="superscript"/>
        <sz val="10"/>
        <rFont val="Times New Roman"/>
        <family val="1"/>
        <charset val="238"/>
      </rPr>
      <t>2*</t>
    </r>
  </si>
  <si>
    <t>mb</t>
  </si>
  <si>
    <t xml:space="preserve"> </t>
  </si>
  <si>
    <r>
      <t>Cena jednostkowa pielenia roślin wraz z wywozem odpadów na powierzchni 100 m</t>
    </r>
    <r>
      <rPr>
        <i/>
        <vertAlign val="superscript"/>
        <sz val="10"/>
        <rFont val="Times New Roman"/>
        <family val="1"/>
        <charset val="238"/>
      </rPr>
      <t>2</t>
    </r>
  </si>
  <si>
    <r>
      <t xml:space="preserve">Cena jednostkowa miesięcznej </t>
    </r>
    <r>
      <rPr>
        <b/>
        <i/>
        <sz val="10"/>
        <rFont val="Times New Roman"/>
        <family val="1"/>
        <charset val="238"/>
      </rPr>
      <t>pielęgnacji 100 m</t>
    </r>
    <r>
      <rPr>
        <b/>
        <i/>
        <vertAlign val="superscript"/>
        <sz val="10"/>
        <rFont val="Times New Roman"/>
        <family val="1"/>
        <charset val="238"/>
      </rPr>
      <t>2</t>
    </r>
    <r>
      <rPr>
        <b/>
        <i/>
        <u/>
        <sz val="10"/>
        <rFont val="Times New Roman"/>
        <family val="1"/>
        <charset val="238"/>
      </rPr>
      <t xml:space="preserve"> bylin, traw, donic, rabat wielogatunkowych</t>
    </r>
    <r>
      <rPr>
        <i/>
        <sz val="10"/>
        <rFont val="Times New Roman"/>
        <family val="1"/>
        <charset val="238"/>
      </rPr>
      <t>(zakres zgodnie z zał.2)</t>
    </r>
  </si>
  <si>
    <t>Cena jednostkowa poprawienia posadowienia 1 mb palisady</t>
  </si>
  <si>
    <t>UWAGA! W cenie jednostkowej pielęgnacji roślin (pielenie, wygrabienie, koszenie, cięcie) Wykonawca winien uwzględnić koszt załadunku, transportu i unieszkodliwienia zebranych odpadów. W przypadku pozycji zakładających konieczność transportu, przywozu lub wywozu przyjęto średnią odległość 10km!                                              * Możliwość wystąpienia w rejonie</t>
  </si>
  <si>
    <t>Cena jednostkowa montażu/demontażu ławki na bloczkach betonowych</t>
  </si>
  <si>
    <t>Cena jednostkowa montażu ławki przez przykręcenie</t>
  </si>
  <si>
    <t>(REJON  I)</t>
  </si>
  <si>
    <t>Cena jednostkowa transportu, posadzenia  1 szt. Byliny/trawy do wys. 40 cm (materiał Zamawiającego) wraz z jednokrotnym podlaniem po posadzeniu</t>
  </si>
  <si>
    <t>Cena jednostkowa transportu, posadzenia  1 szt. krzewu, różanki o wys. 40-60 cm (materiał Zamawiającego) wraz z jednokrotnym podlaniem po posadzeniu</t>
  </si>
  <si>
    <r>
      <t xml:space="preserve">Cena jednostkowa  </t>
    </r>
    <r>
      <rPr>
        <b/>
        <i/>
        <sz val="10"/>
        <rFont val="Times New Roman"/>
        <family val="1"/>
        <charset val="238"/>
      </rPr>
      <t>koszenia  trawników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z zagrabieniem i wywozem</t>
    </r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</si>
  <si>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</t>
    </r>
    <r>
      <rPr>
        <i/>
        <sz val="10"/>
        <rFont val="Times New Roman"/>
        <family val="1"/>
        <charset val="238"/>
      </rPr>
      <t xml:space="preserve"> (na terenie płaskim i na skarpach)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</si>
  <si>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r>
      <t>Cena jednostkowa olejowania 1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>drewnianego podestu*</t>
    </r>
  </si>
  <si>
    <t xml:space="preserve">Pielęgnacja trawników (punkt d obejmuje: pielęgnację żywopłotów, skupin krzewów, różanek, bylin, traw, pnączy) </t>
  </si>
  <si>
    <t>e)</t>
  </si>
  <si>
    <t>f)</t>
  </si>
  <si>
    <t>g)</t>
  </si>
  <si>
    <t>h)</t>
  </si>
  <si>
    <t>i)</t>
  </si>
  <si>
    <t>Cena jednostkowa malowania 1 szt. ławki (zgodnie z zał.1A, pkt. 2)</t>
  </si>
  <si>
    <t>Cena jednostkowa mycia  i usuwania naklejek, ulotek z 1 szt. ławki (zgodnie z zał.1A, pkt. 2)</t>
  </si>
  <si>
    <t>Cena jedostostkowa olejowania 1 szt. ławki (zgodnie z zał.1A, pkt. 2)</t>
  </si>
  <si>
    <t>Cena jednostkowa mycia i usuwania naklejek, ulotek z 1 szt. przysiadaka (zgodnie z zał.1A, pkt. 2)</t>
  </si>
  <si>
    <t>Cena jednostkowa olejowania 1 szt. przysiadaka (zgodnie z zał.1A, pkt. 2)</t>
  </si>
  <si>
    <t>Cena jednostkowa malowania/olejowania 1 mb siedziska betonowego (zgodnie z zał.1A, pkt. 2)</t>
  </si>
  <si>
    <t>Cena jednostkowa mycia  i usuwania naklejek, ulotek z 1 mb siedziska betonowego (zgodnie z zał.1A, pkt. 2)</t>
  </si>
  <si>
    <t>Cena jednostkowa mycia  i usuwania naklejek, ulotek z 1 szt. stołu stalowo-drewnianych (zgodnie z zał.1A, pkt. 2)</t>
  </si>
  <si>
    <t>Cena jednostkowa olejowania 1 szt. stołu stalowo-drewnianych (zgodnie z zał.1A, pkt. 2)</t>
  </si>
  <si>
    <t>Cena jednostkowa mycia  i usuwania naklejek, ulotek z 1 szt. ławeczki do ćwiczeń (zgodnie z zał.1A, pkt. 2)*</t>
  </si>
  <si>
    <t>Cena jednostkowa olejowania 1 szt. ławeczki do ćwiczeń (zgodnie z zał.1A, pkt. 2)*</t>
  </si>
  <si>
    <t>Mycie  1 szt. tablicy informacyjnej, usuwanie ulotek, naklejek, itp. (zgodnie z zał.1A, pkt. 2)*</t>
  </si>
  <si>
    <t>Wygrabienie zanieczyszczeń 1 szt. misy przy drzewie (zgodnie z zał.1A, pkt. 2)*</t>
  </si>
  <si>
    <t>Oczyszczenie kamienia ozdobnego z nieczystości (liście, niedopałki, drobne odpady itp.)  poprawienie kamienia i agrowłókniny  w 1 szt. misy przy drzewie (zgodnie z zał.1A, pkt. 2)*</t>
  </si>
  <si>
    <t>Zakup i dołożenie  kamieni ozdobnych (kamień ozdobny płukany Ø 16-40 mm) za 100 kg (zgodnie z zał.1A, pkt. 2)*</t>
  </si>
  <si>
    <t>Oczyszczanie 1 sztuki obudowy drzewa (zgodnie z zał.1A, pkt. 2)</t>
  </si>
  <si>
    <r>
      <t>Cena jednostkowa zastosowania ochrony chemicznej roślin (przeciw chorobom i  szkodnikom ) na powierzchni 100 m</t>
    </r>
    <r>
      <rPr>
        <i/>
        <vertAlign val="superscript"/>
        <sz val="10"/>
        <rFont val="Times New Roman"/>
        <family val="1"/>
        <charset val="238"/>
      </rPr>
      <t xml:space="preserve">2 </t>
    </r>
    <r>
      <rPr>
        <i/>
        <sz val="10"/>
        <rFont val="Times New Roman"/>
        <family val="1"/>
        <charset val="238"/>
      </rPr>
      <t xml:space="preserve"> (zgodnie z zał.1A, pkt. 1.6.)</t>
    </r>
  </si>
  <si>
    <r>
      <t>Cena jednostkowa podlewania bylin, traw,pnączy, roślin jednorocznych, roślin cebulowych,  żywopłotów, skupin krzewów, różanek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(opłatę za wodę ponosi Wykonawca)(zgodnie z zał.1A, pkt. 1.6.)</t>
    </r>
  </si>
  <si>
    <r>
      <t>Cena jednostkowa wiosennego odkrycia różanek  i jesiennego przykrycia różanek na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
</t>
    </r>
  </si>
  <si>
    <t>Cena jednostkowa wymiany i uzupełnienie  elementu  drewnianego  z drewna egzotycznego</t>
  </si>
  <si>
    <t>Cena jednostkowa wymiany i uzupełnienie  elementu  drewnianego z drewna sosnowego lub liściastego</t>
  </si>
  <si>
    <t xml:space="preserve">Cena jednostkowa mycia 1 szt. parkletu </t>
  </si>
  <si>
    <t xml:space="preserve">Cena oferty netto w całym okresie realizacji zamówienia       
suma poz. 1-100 kol.7,8 </t>
  </si>
  <si>
    <t>Cena oferty brutto
poz. 102 + poz. 103, kol.7,8</t>
  </si>
  <si>
    <t>Cena oferty brutto usług objętych 23% VAT w całym okresie realizacji zamówienia 
[(suma poz. 6-17 , 21, 64-100, kol.7,8 ) x 1,23</t>
  </si>
  <si>
    <t>Cena oferty brutto usług objętych 8% VAT w całym okresie realizacji zamówienia 
(suma poz. 1-5, 18-20, 22-63, kol.7,8 ) x 1,08</t>
  </si>
  <si>
    <r>
      <t>m</t>
    </r>
    <r>
      <rPr>
        <b/>
        <vertAlign val="superscript"/>
        <sz val="9"/>
        <rFont val="Times New Roman"/>
        <family val="1"/>
        <charset val="238"/>
      </rPr>
      <t>2</t>
    </r>
  </si>
  <si>
    <r>
      <t>Cena jednostkowa zakupu i montażu 1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deski kompozytowej</t>
    </r>
  </si>
  <si>
    <t>Wybranie kamieni z mis, oczyszczenie kamieni z wszelkich nieczystości, to jest mchu,zgniłych części rośliny itp. przy użyciu myjki ciśnieniowej, ponowne, równomierne ułożenie kamieni w misie (zgodnie z zał.1A, pkt. 2)*</t>
  </si>
  <si>
    <t>EZP.271.1.2025</t>
  </si>
  <si>
    <t>FORMULARZ CENOWY - REJON I</t>
  </si>
  <si>
    <t>Uwaga! Wymagany jest podpis elektroniczny: kwalifikowany podpis elektroniczny Wykonawcy/Pełnomocnika</t>
  </si>
  <si>
    <t>21 miesiące</t>
  </si>
  <si>
    <t>m2</t>
  </si>
  <si>
    <t xml:space="preserve"> m2</t>
  </si>
  <si>
    <r>
      <t xml:space="preserve">Cena jednostkowa usunięcia 1t dzikiego biowysypiska i większych gałęzi wraz z ich wywozem </t>
    </r>
    <r>
      <rPr>
        <i/>
        <sz val="8"/>
        <color rgb="FFFF0000"/>
        <rFont val="Times New Roman"/>
        <family val="1"/>
        <charset val="238"/>
      </rPr>
      <t>(</t>
    </r>
    <r>
      <rPr>
        <i/>
        <u val="double"/>
        <sz val="8"/>
        <color rgb="FFFF0000"/>
        <rFont val="Times New Roman"/>
        <family val="1"/>
        <charset val="238"/>
      </rPr>
      <t>rozliczenie na podstawie karty wywozu odpadów)</t>
    </r>
    <r>
      <rPr>
        <i/>
        <sz val="8"/>
        <color rgb="FFFF0000"/>
        <rFont val="Times New Roman"/>
        <family val="1"/>
        <charset val="238"/>
      </rPr>
      <t>(rozliczenie na podstawie Karty Przekazania Odpadów lub innego dokumentu potwierdzającego przekazanie odpadu zgodnie z obowiązującymi przepisami w tym zakresie)</t>
    </r>
  </si>
  <si>
    <r>
      <t xml:space="preserve">Cena jednostkowa wywozu wraz z utylizacją 1 szt. ławki betonowej </t>
    </r>
    <r>
      <rPr>
        <i/>
        <u val="double"/>
        <sz val="10"/>
        <color rgb="FFFF0000"/>
        <rFont val="Times New Roman"/>
        <family val="1"/>
        <charset val="238"/>
      </rPr>
      <t>z kartą odpadu*</t>
    </r>
    <r>
      <rPr>
        <i/>
        <sz val="10"/>
        <color rgb="FFFF0000"/>
        <rFont val="Times New Roman"/>
        <family val="1"/>
        <charset val="238"/>
      </rPr>
      <t>(rozliczenie na podstawie Karty Przekazania Odpadów lub innego dokumentu potwierdzającego przekazanie odpadu zgodnie z obowiązującymi przepisami w tym zakresie)</t>
    </r>
  </si>
  <si>
    <r>
      <t xml:space="preserve">Cena jednostkowa wywozu wraz z utylizacją 1 szt. metalowo/stalowo-drewnianej </t>
    </r>
    <r>
      <rPr>
        <i/>
        <u val="double"/>
        <sz val="10"/>
        <color rgb="FFFF0000"/>
        <rFont val="Times New Roman"/>
        <family val="1"/>
        <charset val="238"/>
      </rPr>
      <t>z kartą odpadu*</t>
    </r>
    <r>
      <rPr>
        <i/>
        <sz val="10"/>
        <color rgb="FFFF0000"/>
        <rFont val="Times New Roman"/>
        <family val="1"/>
        <charset val="238"/>
      </rPr>
      <t>(rozliczenie na podstawie Karty Przekazania Odpadów lub innego dokumentu potwierdzającego przekazanie odpadu zgodnie z obowiązującymi przepisami w tym zakresie)</t>
    </r>
  </si>
  <si>
    <r>
      <t xml:space="preserve">Cena jednostkowa wywozu wraz z utylizacją 1 szt. donicy </t>
    </r>
    <r>
      <rPr>
        <i/>
        <u val="double"/>
        <sz val="10"/>
        <color rgb="FFFF0000"/>
        <rFont val="Times New Roman"/>
        <family val="1"/>
        <charset val="238"/>
      </rPr>
      <t>z kartą odpadu*</t>
    </r>
    <r>
      <rPr>
        <i/>
        <sz val="10"/>
        <color rgb="FFFF0000"/>
        <rFont val="Times New Roman"/>
        <family val="1"/>
        <charset val="238"/>
      </rPr>
      <t>(rozliczenie na podstawie Karty Przekazania Odpadów lub innego dokumentu potwierdzającego przekazanie odpadu zgodnie z obowiązującymi przepisami w tym zakresie)</t>
    </r>
  </si>
  <si>
    <t>Cena jednostkowa gracowania 100 m2 alejek glino-żwirowych (zgodnie z zał.1A, pkt. 2)</t>
  </si>
  <si>
    <t>Cena jednostkowa oczyszczania 100 m2 alejek glino-żwirowych (zgodnie z zał.1A, pkt. 2)</t>
  </si>
  <si>
    <t>Cena jednostkowa oczyszczania 100 m2 cieków brukowych (zgodnie z zał.1A, pkt. 2)</t>
  </si>
  <si>
    <r>
      <t xml:space="preserve">Cena jednostkowa  </t>
    </r>
    <r>
      <rPr>
        <b/>
        <i/>
        <sz val="10"/>
        <rFont val="Times New Roman"/>
        <family val="1"/>
        <charset val="238"/>
      </rPr>
      <t>grabienia liści w żywopłotach, skupinach krzewów, różanek, bylin, traw, pnączy</t>
    </r>
    <r>
      <rPr>
        <i/>
        <sz val="10"/>
        <rFont val="Times New Roman"/>
        <family val="1"/>
        <charset val="238"/>
      </rPr>
      <t xml:space="preserve"> na powierzchni 100 m</t>
    </r>
    <r>
      <rPr>
        <i/>
        <vertAlign val="superscript"/>
        <sz val="10"/>
        <rFont val="Times New Roman"/>
        <family val="1"/>
        <charset val="238"/>
      </rPr>
      <t>2</t>
    </r>
    <r>
      <rPr>
        <i/>
        <sz val="10"/>
        <rFont val="Times New Roman"/>
        <family val="1"/>
        <charset val="238"/>
      </rPr>
      <t xml:space="preserve"> wraz z wywozem </t>
    </r>
  </si>
  <si>
    <t>Pielenie do gruntu i oczyszczenie z zanieczyszczeń 1 szt. misy przy drzewie (zgodnie z zał.1A, pkt. 2)*</t>
  </si>
  <si>
    <r>
      <t xml:space="preserve">Cena jednostkowa </t>
    </r>
    <r>
      <rPr>
        <b/>
        <i/>
        <strike/>
        <sz val="10"/>
        <color rgb="FFFF0000"/>
        <rFont val="Times New Roman"/>
        <family val="1"/>
        <charset val="238"/>
      </rPr>
      <t xml:space="preserve">koszenia pól widoczności </t>
    </r>
    <r>
      <rPr>
        <i/>
        <strike/>
        <sz val="10"/>
        <color rgb="FFFF0000"/>
        <rFont val="Times New Roman"/>
        <family val="1"/>
        <charset val="238"/>
      </rPr>
      <t>na powierzchni 100 m</t>
    </r>
    <r>
      <rPr>
        <i/>
        <strike/>
        <vertAlign val="superscript"/>
        <sz val="10"/>
        <color rgb="FFFF0000"/>
        <rFont val="Times New Roman"/>
        <family val="1"/>
        <charset val="238"/>
      </rPr>
      <t xml:space="preserve">2 </t>
    </r>
    <r>
      <rPr>
        <i/>
        <strike/>
        <sz val="10"/>
        <color rgb="FFFF0000"/>
        <rFont val="Times New Roman"/>
        <family val="1"/>
        <charset val="238"/>
      </rPr>
      <t>z zagrabieniem i wywozem</t>
    </r>
  </si>
  <si>
    <r>
      <t xml:space="preserve"> m</t>
    </r>
    <r>
      <rPr>
        <b/>
        <strike/>
        <vertAlign val="superscript"/>
        <sz val="9"/>
        <color rgb="FFFF0000"/>
        <rFont val="Times New Roman"/>
        <family val="1"/>
        <charset val="238"/>
      </rPr>
      <t>2</t>
    </r>
  </si>
  <si>
    <t>ZAŁĄCZNIK 4 - I - ZMIENIONY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</si>
</sst>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b/>
      <sz val="11"/>
      <name val="Calibri"/>
      <family val="2"/>
      <scheme val="minor"/>
    </font>
    <font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b/>
      <vertAlign val="superscript"/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b/>
      <i/>
      <u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i/>
      <vertAlign val="superscript"/>
      <sz val="10"/>
      <name val="Times New Roman"/>
      <family val="1"/>
      <charset val="238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0"/>
      <name val="Times New Roman"/>
      <family val="1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Czcionka tekstu podstawowego"/>
      <charset val="238"/>
    </font>
    <font>
      <b/>
      <sz val="9"/>
      <color rgb="FFFF0000"/>
      <name val="Times New Roman"/>
      <family val="1"/>
      <charset val="238"/>
    </font>
    <font>
      <i/>
      <sz val="8"/>
      <color rgb="FFFF0000"/>
      <name val="Times New Roman"/>
      <family val="1"/>
      <charset val="238"/>
    </font>
    <font>
      <i/>
      <u val="double"/>
      <sz val="8"/>
      <color rgb="FFFF0000"/>
      <name val="Times New Roman"/>
      <family val="1"/>
      <charset val="238"/>
    </font>
    <font>
      <i/>
      <sz val="10"/>
      <color rgb="FFFF0000"/>
      <name val="Times New Roman"/>
      <family val="1"/>
      <charset val="238"/>
    </font>
    <font>
      <i/>
      <u val="double"/>
      <sz val="10"/>
      <color rgb="FFFF0000"/>
      <name val="Times New Roman"/>
      <family val="1"/>
      <charset val="238"/>
    </font>
    <font>
      <i/>
      <strike/>
      <sz val="10"/>
      <color rgb="FFFF0000"/>
      <name val="Times New Roman"/>
      <family val="1"/>
      <charset val="238"/>
    </font>
    <font>
      <b/>
      <i/>
      <strike/>
      <sz val="10"/>
      <color rgb="FFFF0000"/>
      <name val="Times New Roman"/>
      <family val="1"/>
      <charset val="238"/>
    </font>
    <font>
      <i/>
      <strike/>
      <vertAlign val="superscript"/>
      <sz val="10"/>
      <color rgb="FFFF0000"/>
      <name val="Times New Roman"/>
      <family val="1"/>
      <charset val="238"/>
    </font>
    <font>
      <b/>
      <strike/>
      <sz val="9"/>
      <color rgb="FFFF0000"/>
      <name val="Times New Roman"/>
      <family val="1"/>
      <charset val="238"/>
    </font>
    <font>
      <b/>
      <strike/>
      <vertAlign val="superscript"/>
      <sz val="9"/>
      <color rgb="FFFF0000"/>
      <name val="Times New Roman"/>
      <family val="1"/>
      <charset val="238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4" fillId="0" borderId="0"/>
  </cellStyleXfs>
  <cellXfs count="12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12" fillId="2" borderId="5" xfId="0" applyFont="1" applyFill="1" applyBorder="1" applyAlignment="1" applyProtection="1">
      <alignment horizontal="center" vertical="center" wrapText="1"/>
      <protection locked="0"/>
    </xf>
    <xf numFmtId="49" fontId="12" fillId="2" borderId="5" xfId="0" applyNumberFormat="1" applyFont="1" applyFill="1" applyBorder="1" applyAlignment="1" applyProtection="1">
      <alignment horizontal="center" vertical="center" wrapText="1"/>
      <protection locked="0"/>
    </xf>
    <xf numFmtId="44" fontId="12" fillId="2" borderId="5" xfId="0" applyNumberFormat="1" applyFont="1" applyFill="1" applyBorder="1" applyAlignment="1">
      <alignment horizontal="center" vertical="center" wrapText="1"/>
    </xf>
    <xf numFmtId="44" fontId="12" fillId="2" borderId="6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7" fillId="5" borderId="1" xfId="0" applyNumberFormat="1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vertical="center" wrapText="1"/>
    </xf>
    <xf numFmtId="3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 applyProtection="1">
      <alignment horizontal="center" vertical="center" wrapText="1"/>
      <protection locked="0"/>
    </xf>
    <xf numFmtId="0" fontId="13" fillId="2" borderId="5" xfId="0" applyFont="1" applyFill="1" applyBorder="1" applyAlignment="1">
      <alignment vertical="center" wrapText="1"/>
    </xf>
    <xf numFmtId="0" fontId="7" fillId="5" borderId="5" xfId="0" applyFont="1" applyFill="1" applyBorder="1" applyAlignment="1" applyProtection="1">
      <alignment horizontal="center" vertical="center" wrapText="1"/>
      <protection locked="0"/>
    </xf>
    <xf numFmtId="0" fontId="7" fillId="2" borderId="5" xfId="0" applyFont="1" applyFill="1" applyBorder="1" applyAlignment="1" applyProtection="1">
      <alignment horizontal="center" vertical="center" wrapText="1"/>
      <protection locked="0"/>
    </xf>
    <xf numFmtId="4" fontId="0" fillId="0" borderId="0" xfId="0" applyNumberFormat="1"/>
    <xf numFmtId="4" fontId="2" fillId="0" borderId="0" xfId="0" applyNumberFormat="1" applyFont="1"/>
    <xf numFmtId="4" fontId="18" fillId="0" borderId="0" xfId="0" applyNumberFormat="1" applyFont="1"/>
    <xf numFmtId="3" fontId="0" fillId="0" borderId="0" xfId="0" applyNumberFormat="1"/>
    <xf numFmtId="164" fontId="7" fillId="4" borderId="9" xfId="0" applyNumberFormat="1" applyFont="1" applyFill="1" applyBorder="1" applyAlignment="1">
      <alignment horizontal="right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vertical="center" wrapText="1"/>
    </xf>
    <xf numFmtId="0" fontId="7" fillId="5" borderId="11" xfId="0" applyFont="1" applyFill="1" applyBorder="1" applyAlignment="1" applyProtection="1">
      <alignment horizontal="center" vertical="center" wrapText="1"/>
      <protection locked="0"/>
    </xf>
    <xf numFmtId="0" fontId="7" fillId="5" borderId="8" xfId="0" applyFont="1" applyFill="1" applyBorder="1" applyAlignment="1" applyProtection="1">
      <alignment horizontal="center" vertical="center" wrapText="1"/>
      <protection locked="0"/>
    </xf>
    <xf numFmtId="164" fontId="7" fillId="4" borderId="12" xfId="0" applyNumberFormat="1" applyFont="1" applyFill="1" applyBorder="1" applyAlignment="1">
      <alignment horizontal="right" vertical="center" wrapText="1"/>
    </xf>
    <xf numFmtId="0" fontId="7" fillId="2" borderId="13" xfId="0" applyFont="1" applyFill="1" applyBorder="1" applyAlignment="1">
      <alignment horizontal="center" vertical="center" wrapText="1"/>
    </xf>
    <xf numFmtId="44" fontId="7" fillId="5" borderId="9" xfId="0" applyNumberFormat="1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vertical="center" wrapText="1"/>
    </xf>
    <xf numFmtId="0" fontId="7" fillId="2" borderId="11" xfId="0" applyFont="1" applyFill="1" applyBorder="1" applyAlignment="1" applyProtection="1">
      <alignment horizontal="center" vertical="center" wrapText="1"/>
      <protection locked="0"/>
    </xf>
    <xf numFmtId="164" fontId="7" fillId="4" borderId="11" xfId="0" applyNumberFormat="1" applyFont="1" applyFill="1" applyBorder="1" applyAlignment="1">
      <alignment horizontal="right" vertical="center" wrapText="1"/>
    </xf>
    <xf numFmtId="44" fontId="7" fillId="5" borderId="12" xfId="0" applyNumberFormat="1" applyFont="1" applyFill="1" applyBorder="1" applyAlignment="1">
      <alignment horizontal="center" vertical="center" wrapText="1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44" fontId="7" fillId="5" borderId="5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vertical="center"/>
    </xf>
    <xf numFmtId="0" fontId="7" fillId="3" borderId="11" xfId="0" applyFont="1" applyFill="1" applyBorder="1" applyAlignment="1">
      <alignment vertical="center"/>
    </xf>
    <xf numFmtId="0" fontId="8" fillId="3" borderId="11" xfId="0" applyFont="1" applyFill="1" applyBorder="1" applyAlignment="1">
      <alignment vertical="center"/>
    </xf>
    <xf numFmtId="0" fontId="8" fillId="3" borderId="12" xfId="0" applyFont="1" applyFill="1" applyBorder="1" applyAlignment="1">
      <alignment vertical="center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horizontal="center" vertical="center"/>
    </xf>
    <xf numFmtId="4" fontId="7" fillId="0" borderId="14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20" fillId="0" borderId="0" xfId="0" applyFont="1"/>
    <xf numFmtId="164" fontId="7" fillId="4" borderId="5" xfId="0" applyNumberFormat="1" applyFont="1" applyFill="1" applyBorder="1" applyAlignment="1">
      <alignment horizontal="right" vertical="center" wrapText="1"/>
    </xf>
    <xf numFmtId="44" fontId="7" fillId="5" borderId="6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  <protection locked="0"/>
    </xf>
    <xf numFmtId="4" fontId="7" fillId="0" borderId="11" xfId="0" applyNumberFormat="1" applyFont="1" applyBorder="1" applyAlignment="1">
      <alignment horizontal="center" vertical="center" wrapText="1"/>
    </xf>
    <xf numFmtId="49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/>
    <xf numFmtId="0" fontId="7" fillId="2" borderId="4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vertical="center" wrapText="1"/>
      <protection locked="0"/>
    </xf>
    <xf numFmtId="0" fontId="8" fillId="2" borderId="6" xfId="0" applyFont="1" applyFill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vertical="center" wrapText="1"/>
      <protection locked="0"/>
    </xf>
    <xf numFmtId="0" fontId="7" fillId="3" borderId="2" xfId="0" applyFont="1" applyFill="1" applyBorder="1" applyAlignment="1">
      <alignment vertical="center"/>
    </xf>
    <xf numFmtId="0" fontId="2" fillId="2" borderId="5" xfId="0" applyFont="1" applyFill="1" applyBorder="1"/>
    <xf numFmtId="2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2" fontId="7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7" fillId="2" borderId="15" xfId="0" applyNumberFormat="1" applyFont="1" applyFill="1" applyBorder="1" applyAlignment="1" applyProtection="1">
      <alignment horizontal="center" vertical="center" wrapText="1"/>
      <protection locked="0"/>
    </xf>
    <xf numFmtId="2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2" fillId="7" borderId="4" xfId="0" applyFont="1" applyFill="1" applyBorder="1" applyAlignment="1">
      <alignment horizontal="center" vertical="center" wrapText="1"/>
    </xf>
    <xf numFmtId="44" fontId="7" fillId="0" borderId="9" xfId="0" applyNumberFormat="1" applyFont="1" applyBorder="1" applyAlignment="1">
      <alignment horizontal="center" vertical="center" wrapText="1"/>
    </xf>
    <xf numFmtId="44" fontId="7" fillId="5" borderId="11" xfId="0" applyNumberFormat="1" applyFont="1" applyFill="1" applyBorder="1" applyAlignment="1">
      <alignment horizontal="center" vertical="center" wrapText="1"/>
    </xf>
    <xf numFmtId="0" fontId="22" fillId="9" borderId="13" xfId="0" applyFont="1" applyFill="1" applyBorder="1" applyAlignment="1">
      <alignment horizontal="center" vertical="center" wrapText="1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>
      <alignment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49" fontId="26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26" fillId="2" borderId="5" xfId="0" applyNumberFormat="1" applyFont="1" applyFill="1" applyBorder="1" applyAlignment="1" applyProtection="1">
      <alignment horizontal="center" vertical="center" wrapText="1"/>
      <protection locked="0"/>
    </xf>
    <xf numFmtId="3" fontId="2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1" fillId="2" borderId="1" xfId="0" applyFont="1" applyFill="1" applyBorder="1" applyAlignment="1">
      <alignment vertical="center" wrapText="1"/>
    </xf>
    <xf numFmtId="3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26" fillId="0" borderId="2" xfId="0" applyNumberFormat="1" applyFont="1" applyBorder="1" applyAlignment="1">
      <alignment horizontal="center" vertical="center" wrapText="1"/>
    </xf>
    <xf numFmtId="0" fontId="34" fillId="2" borderId="3" xfId="0" applyFont="1" applyFill="1" applyBorder="1" applyAlignment="1" applyProtection="1">
      <alignment horizontal="center" vertical="center" wrapText="1"/>
      <protection locked="0"/>
    </xf>
    <xf numFmtId="2" fontId="34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4" fillId="2" borderId="3" xfId="0" applyNumberFormat="1" applyFont="1" applyFill="1" applyBorder="1" applyAlignment="1" applyProtection="1">
      <alignment horizontal="center" vertical="center" wrapText="1"/>
      <protection locked="0"/>
    </xf>
    <xf numFmtId="44" fontId="34" fillId="5" borderId="1" xfId="0" applyNumberFormat="1" applyFont="1" applyFill="1" applyBorder="1" applyAlignment="1">
      <alignment horizontal="center" vertical="center" wrapText="1"/>
    </xf>
    <xf numFmtId="0" fontId="34" fillId="2" borderId="7" xfId="0" applyFont="1" applyFill="1" applyBorder="1" applyAlignment="1">
      <alignment horizontal="center" vertical="center" wrapText="1"/>
    </xf>
    <xf numFmtId="0" fontId="25" fillId="0" borderId="0" xfId="1" applyFont="1" applyAlignment="1">
      <alignment horizontal="left" wrapText="1"/>
    </xf>
    <xf numFmtId="0" fontId="6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36" fillId="0" borderId="0" xfId="0" applyFont="1" applyAlignment="1">
      <alignment horizontal="right"/>
    </xf>
    <xf numFmtId="0" fontId="8" fillId="6" borderId="22" xfId="0" applyFont="1" applyFill="1" applyBorder="1" applyAlignment="1">
      <alignment horizontal="right" vertical="center" wrapText="1"/>
    </xf>
    <xf numFmtId="0" fontId="2" fillId="0" borderId="23" xfId="0" applyFont="1" applyBorder="1" applyAlignment="1">
      <alignment horizontal="right" vertical="center" wrapText="1"/>
    </xf>
    <xf numFmtId="0" fontId="2" fillId="0" borderId="24" xfId="0" applyFont="1" applyBorder="1" applyAlignment="1">
      <alignment horizontal="right" vertical="center" wrapText="1"/>
    </xf>
    <xf numFmtId="164" fontId="12" fillId="0" borderId="22" xfId="0" applyNumberFormat="1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3" fillId="8" borderId="28" xfId="0" applyFont="1" applyFill="1" applyBorder="1" applyAlignment="1">
      <alignment vertical="center" wrapText="1"/>
    </xf>
    <xf numFmtId="0" fontId="2" fillId="8" borderId="29" xfId="0" applyFont="1" applyFill="1" applyBorder="1" applyAlignment="1">
      <alignment vertical="center"/>
    </xf>
    <xf numFmtId="0" fontId="2" fillId="8" borderId="30" xfId="0" applyFont="1" applyFill="1" applyBorder="1" applyAlignment="1">
      <alignment vertical="center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3" xfId="0" applyFont="1" applyBorder="1" applyAlignment="1">
      <alignment vertical="center" wrapText="1"/>
    </xf>
    <xf numFmtId="49" fontId="7" fillId="2" borderId="14" xfId="0" applyNumberFormat="1" applyFont="1" applyFill="1" applyBorder="1" applyAlignment="1" applyProtection="1">
      <alignment vertical="center"/>
      <protection locked="0"/>
    </xf>
    <xf numFmtId="0" fontId="2" fillId="0" borderId="3" xfId="0" applyFont="1" applyBorder="1" applyAlignment="1">
      <alignment vertical="center"/>
    </xf>
    <xf numFmtId="0" fontId="8" fillId="6" borderId="16" xfId="0" applyFont="1" applyFill="1" applyBorder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164" fontId="12" fillId="0" borderId="16" xfId="0" applyNumberFormat="1" applyFont="1" applyBorder="1" applyAlignment="1">
      <alignment vertical="center" wrapText="1"/>
    </xf>
    <xf numFmtId="0" fontId="2" fillId="0" borderId="25" xfId="0" applyFont="1" applyBorder="1" applyAlignment="1">
      <alignment vertical="center" wrapText="1"/>
    </xf>
    <xf numFmtId="0" fontId="12" fillId="6" borderId="19" xfId="0" applyFont="1" applyFill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164" fontId="12" fillId="0" borderId="19" xfId="0" applyNumberFormat="1" applyFont="1" applyBorder="1" applyAlignment="1">
      <alignment vertical="center" wrapText="1"/>
    </xf>
    <xf numFmtId="0" fontId="2" fillId="0" borderId="26" xfId="0" applyFont="1" applyBorder="1" applyAlignment="1">
      <alignment vertical="center" wrapText="1"/>
    </xf>
  </cellXfs>
  <cellStyles count="2">
    <cellStyle name="Normalny" xfId="0" builtinId="0"/>
    <cellStyle name="Normalny 2" xfId="1" xr:uid="{B828EF20-D305-4232-8AEC-0E99D40DE0B9}"/>
  </cellStyles>
  <dxfs count="0"/>
  <tableStyles count="0" defaultTableStyle="TableStyleMedium2" defaultPivotStyle="PivotStyleLight16"/>
  <colors>
    <mruColors>
      <color rgb="FFC6E0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61"/>
  <sheetViews>
    <sheetView tabSelected="1" zoomScale="110" zoomScaleNormal="110" workbookViewId="0">
      <selection activeCell="A4" sqref="A4:I4"/>
    </sheetView>
  </sheetViews>
  <sheetFormatPr defaultColWidth="8.85546875" defaultRowHeight="15"/>
  <cols>
    <col min="1" max="1" width="9.7109375" style="1" customWidth="1"/>
    <col min="2" max="2" width="60.7109375" style="1" customWidth="1"/>
    <col min="3" max="3" width="17.5703125" style="1" customWidth="1"/>
    <col min="4" max="5" width="16.5703125" style="3" customWidth="1"/>
    <col min="6" max="6" width="15.85546875" style="3" customWidth="1"/>
    <col min="7" max="7" width="17.140625" style="1" customWidth="1"/>
    <col min="8" max="8" width="13.85546875" style="3" customWidth="1"/>
    <col min="9" max="9" width="19.5703125" style="3" customWidth="1"/>
    <col min="10" max="10" width="14.28515625" style="1" customWidth="1"/>
    <col min="11" max="11" width="14.7109375" style="1" customWidth="1"/>
    <col min="12" max="13" width="8.85546875" style="1"/>
    <col min="14" max="14" width="8.85546875" style="1" customWidth="1"/>
    <col min="15" max="16384" width="8.85546875" style="1"/>
  </cols>
  <sheetData>
    <row r="1" spans="1:10">
      <c r="A1" s="103" t="s">
        <v>151</v>
      </c>
      <c r="B1" s="103"/>
      <c r="C1" s="2"/>
      <c r="H1" s="104" t="s">
        <v>168</v>
      </c>
      <c r="I1" s="104"/>
    </row>
    <row r="2" spans="1:10">
      <c r="A2" s="4"/>
      <c r="C2" s="2"/>
    </row>
    <row r="3" spans="1:10">
      <c r="C3" s="2"/>
    </row>
    <row r="4" spans="1:10" ht="21">
      <c r="A4" s="102" t="s">
        <v>152</v>
      </c>
      <c r="B4" s="102"/>
      <c r="C4" s="102"/>
      <c r="D4" s="102"/>
      <c r="E4" s="102"/>
      <c r="F4" s="102"/>
      <c r="G4" s="102"/>
      <c r="H4" s="102"/>
      <c r="I4" s="102"/>
    </row>
    <row r="6" spans="1:10" ht="15.75" thickBot="1"/>
    <row r="7" spans="1:10" s="6" customFormat="1" ht="15" customHeight="1">
      <c r="A7" s="64" t="s">
        <v>0</v>
      </c>
      <c r="B7" s="26" t="s">
        <v>1</v>
      </c>
      <c r="C7" s="26" t="s">
        <v>2</v>
      </c>
      <c r="D7" s="113" t="s">
        <v>3</v>
      </c>
      <c r="E7" s="115" t="s">
        <v>89</v>
      </c>
      <c r="F7" s="26" t="s">
        <v>4</v>
      </c>
      <c r="G7" s="113" t="s">
        <v>5</v>
      </c>
      <c r="H7" s="66" t="s">
        <v>6</v>
      </c>
      <c r="I7" s="67"/>
    </row>
    <row r="8" spans="1:10" s="6" customFormat="1">
      <c r="A8" s="65"/>
      <c r="B8" s="5" t="s">
        <v>110</v>
      </c>
      <c r="C8" s="5" t="s">
        <v>7</v>
      </c>
      <c r="D8" s="114"/>
      <c r="E8" s="116"/>
      <c r="F8" s="5" t="s">
        <v>8</v>
      </c>
      <c r="G8" s="114"/>
      <c r="H8" s="68" t="s">
        <v>9</v>
      </c>
      <c r="I8" s="69"/>
    </row>
    <row r="9" spans="1:10" ht="57">
      <c r="A9" s="37" t="s">
        <v>10</v>
      </c>
      <c r="B9" s="7" t="s">
        <v>11</v>
      </c>
      <c r="C9" s="7" t="s">
        <v>12</v>
      </c>
      <c r="D9" s="7" t="s">
        <v>13</v>
      </c>
      <c r="E9" s="7" t="s">
        <v>14</v>
      </c>
      <c r="F9" s="7" t="s">
        <v>15</v>
      </c>
      <c r="G9" s="7" t="s">
        <v>88</v>
      </c>
      <c r="H9" s="8" t="s">
        <v>16</v>
      </c>
      <c r="I9" s="45" t="s">
        <v>17</v>
      </c>
    </row>
    <row r="10" spans="1:10" ht="16.5" thickBot="1">
      <c r="A10" s="46" t="s">
        <v>18</v>
      </c>
      <c r="B10" s="47"/>
      <c r="C10" s="47"/>
      <c r="D10" s="47"/>
      <c r="E10" s="70"/>
      <c r="F10" s="70"/>
      <c r="G10" s="47"/>
      <c r="H10" s="48"/>
      <c r="I10" s="49"/>
    </row>
    <row r="11" spans="1:10" ht="42.75" customHeight="1">
      <c r="A11" s="9" t="s">
        <v>19</v>
      </c>
      <c r="B11" s="10" t="s">
        <v>116</v>
      </c>
      <c r="C11" s="11"/>
      <c r="D11" s="12"/>
      <c r="E11" s="12"/>
      <c r="F11" s="71"/>
      <c r="G11" s="13"/>
      <c r="H11" s="14"/>
      <c r="I11" s="15"/>
    </row>
    <row r="12" spans="1:10" ht="42.75" customHeight="1">
      <c r="A12" s="16" t="s">
        <v>20</v>
      </c>
      <c r="B12" s="17" t="s">
        <v>113</v>
      </c>
      <c r="C12" s="50"/>
      <c r="D12" s="59">
        <v>4</v>
      </c>
      <c r="E12" s="72" t="s">
        <v>90</v>
      </c>
      <c r="F12" s="92">
        <v>126514</v>
      </c>
      <c r="G12" s="18" t="s">
        <v>75</v>
      </c>
      <c r="H12" s="19" t="s">
        <v>21</v>
      </c>
      <c r="I12" s="31"/>
    </row>
    <row r="13" spans="1:10" ht="42.75" customHeight="1">
      <c r="A13" s="100" t="s">
        <v>22</v>
      </c>
      <c r="B13" s="93" t="s">
        <v>166</v>
      </c>
      <c r="C13" s="95"/>
      <c r="D13" s="96">
        <v>1</v>
      </c>
      <c r="E13" s="97" t="s">
        <v>167</v>
      </c>
      <c r="F13" s="94">
        <v>37954</v>
      </c>
      <c r="G13" s="98" t="s">
        <v>75</v>
      </c>
      <c r="H13" s="99" t="s">
        <v>21</v>
      </c>
      <c r="I13" s="31"/>
    </row>
    <row r="14" spans="1:10" ht="42.75" customHeight="1">
      <c r="A14" s="16" t="s">
        <v>23</v>
      </c>
      <c r="B14" s="21" t="s">
        <v>114</v>
      </c>
      <c r="C14" s="51"/>
      <c r="D14" s="22">
        <v>4</v>
      </c>
      <c r="E14" s="72" t="s">
        <v>91</v>
      </c>
      <c r="F14" s="92">
        <v>126514</v>
      </c>
      <c r="G14" s="18" t="s">
        <v>75</v>
      </c>
      <c r="H14" s="23" t="s">
        <v>21</v>
      </c>
      <c r="I14" s="31"/>
    </row>
    <row r="15" spans="1:10" s="56" customFormat="1" ht="42.75" customHeight="1">
      <c r="A15" s="16" t="s">
        <v>24</v>
      </c>
      <c r="B15" s="21" t="s">
        <v>164</v>
      </c>
      <c r="C15" s="51"/>
      <c r="D15" s="22">
        <v>1</v>
      </c>
      <c r="E15" s="72" t="s">
        <v>90</v>
      </c>
      <c r="F15" s="92">
        <v>33449</v>
      </c>
      <c r="G15" s="18" t="s">
        <v>75</v>
      </c>
      <c r="H15" s="23" t="s">
        <v>21</v>
      </c>
      <c r="I15" s="31"/>
      <c r="J15" s="1"/>
    </row>
    <row r="16" spans="1:10" ht="42.75" customHeight="1">
      <c r="A16" s="16" t="s">
        <v>117</v>
      </c>
      <c r="B16" s="21" t="s">
        <v>79</v>
      </c>
      <c r="C16" s="51"/>
      <c r="D16" s="23" t="s">
        <v>21</v>
      </c>
      <c r="E16" s="72" t="s">
        <v>91</v>
      </c>
      <c r="F16" s="22">
        <v>2000</v>
      </c>
      <c r="G16" s="23" t="s">
        <v>21</v>
      </c>
      <c r="H16" s="23" t="s">
        <v>21</v>
      </c>
      <c r="I16" s="31"/>
    </row>
    <row r="17" spans="1:10" ht="42.75" customHeight="1">
      <c r="A17" s="16" t="s">
        <v>118</v>
      </c>
      <c r="B17" s="21" t="s">
        <v>25</v>
      </c>
      <c r="C17" s="52"/>
      <c r="D17" s="23" t="s">
        <v>21</v>
      </c>
      <c r="E17" s="72" t="s">
        <v>91</v>
      </c>
      <c r="F17" s="22">
        <v>2000</v>
      </c>
      <c r="G17" s="23" t="s">
        <v>21</v>
      </c>
      <c r="H17" s="23" t="s">
        <v>21</v>
      </c>
      <c r="I17" s="31"/>
    </row>
    <row r="18" spans="1:10" ht="42.75" customHeight="1">
      <c r="A18" s="16" t="s">
        <v>119</v>
      </c>
      <c r="B18" s="21" t="s">
        <v>74</v>
      </c>
      <c r="C18" s="52"/>
      <c r="D18" s="23" t="s">
        <v>21</v>
      </c>
      <c r="E18" s="72" t="s">
        <v>91</v>
      </c>
      <c r="F18" s="22">
        <v>100</v>
      </c>
      <c r="G18" s="23" t="s">
        <v>21</v>
      </c>
      <c r="H18" s="23" t="s">
        <v>21</v>
      </c>
      <c r="I18" s="31"/>
    </row>
    <row r="19" spans="1:10" ht="42.75" customHeight="1">
      <c r="A19" s="16" t="s">
        <v>120</v>
      </c>
      <c r="B19" s="21" t="s">
        <v>26</v>
      </c>
      <c r="C19" s="52"/>
      <c r="D19" s="23" t="s">
        <v>21</v>
      </c>
      <c r="E19" s="72" t="s">
        <v>91</v>
      </c>
      <c r="F19" s="22">
        <v>100</v>
      </c>
      <c r="G19" s="23" t="s">
        <v>21</v>
      </c>
      <c r="H19" s="23" t="s">
        <v>21</v>
      </c>
      <c r="I19" s="31"/>
    </row>
    <row r="20" spans="1:10" ht="42.75" customHeight="1" thickBot="1">
      <c r="A20" s="16" t="s">
        <v>121</v>
      </c>
      <c r="B20" s="33" t="s">
        <v>27</v>
      </c>
      <c r="C20" s="53"/>
      <c r="D20" s="75" t="s">
        <v>21</v>
      </c>
      <c r="E20" s="76" t="s">
        <v>91</v>
      </c>
      <c r="F20" s="77">
        <v>100</v>
      </c>
      <c r="G20" s="35" t="s">
        <v>21</v>
      </c>
      <c r="H20" s="35" t="s">
        <v>21</v>
      </c>
      <c r="I20" s="36"/>
    </row>
    <row r="21" spans="1:10" ht="42.75" customHeight="1">
      <c r="A21" s="9">
        <v>2</v>
      </c>
      <c r="B21" s="24" t="s">
        <v>65</v>
      </c>
      <c r="C21" s="54"/>
      <c r="D21" s="25" t="s">
        <v>21</v>
      </c>
      <c r="E21" s="78" t="s">
        <v>91</v>
      </c>
      <c r="F21" s="91">
        <v>5829</v>
      </c>
      <c r="G21" s="88" t="s">
        <v>154</v>
      </c>
      <c r="H21" s="44" t="s">
        <v>21</v>
      </c>
      <c r="I21" s="31"/>
    </row>
    <row r="22" spans="1:10" ht="42.75" customHeight="1">
      <c r="A22" s="37">
        <v>3</v>
      </c>
      <c r="B22" s="21" t="s">
        <v>66</v>
      </c>
      <c r="C22" s="51"/>
      <c r="D22" s="23" t="s">
        <v>21</v>
      </c>
      <c r="E22" s="72" t="s">
        <v>91</v>
      </c>
      <c r="F22" s="92">
        <v>12839</v>
      </c>
      <c r="G22" s="89" t="s">
        <v>154</v>
      </c>
      <c r="H22" s="19" t="s">
        <v>21</v>
      </c>
      <c r="I22" s="31"/>
    </row>
    <row r="23" spans="1:10" ht="42.75" customHeight="1">
      <c r="A23" s="37">
        <v>4</v>
      </c>
      <c r="B23" s="21" t="s">
        <v>105</v>
      </c>
      <c r="C23" s="51"/>
      <c r="D23" s="23" t="s">
        <v>21</v>
      </c>
      <c r="E23" s="72" t="s">
        <v>91</v>
      </c>
      <c r="F23" s="92">
        <v>18981</v>
      </c>
      <c r="G23" s="89" t="s">
        <v>154</v>
      </c>
      <c r="H23" s="19" t="s">
        <v>21</v>
      </c>
      <c r="I23" s="31"/>
    </row>
    <row r="24" spans="1:10" ht="42.75" customHeight="1" thickBot="1">
      <c r="A24" s="37">
        <f t="shared" ref="A24:A77" si="0">A23+1</f>
        <v>5</v>
      </c>
      <c r="B24" s="39" t="s">
        <v>57</v>
      </c>
      <c r="C24" s="60"/>
      <c r="D24" s="34" t="s">
        <v>21</v>
      </c>
      <c r="E24" s="74" t="s">
        <v>91</v>
      </c>
      <c r="F24" s="83">
        <v>997</v>
      </c>
      <c r="G24" s="61" t="s">
        <v>80</v>
      </c>
      <c r="H24" s="81" t="s">
        <v>21</v>
      </c>
      <c r="I24" s="36"/>
    </row>
    <row r="25" spans="1:10" s="56" customFormat="1" ht="42.75" customHeight="1">
      <c r="A25" s="82">
        <f t="shared" si="0"/>
        <v>6</v>
      </c>
      <c r="B25" s="84" t="s">
        <v>122</v>
      </c>
      <c r="C25" s="85"/>
      <c r="D25" s="22">
        <f>SUM(556*3)</f>
        <v>1668</v>
      </c>
      <c r="E25" s="73" t="s">
        <v>92</v>
      </c>
      <c r="F25" s="23" t="s">
        <v>21</v>
      </c>
      <c r="G25" s="23" t="s">
        <v>21</v>
      </c>
      <c r="H25" s="86"/>
      <c r="I25" s="58" t="s">
        <v>21</v>
      </c>
      <c r="J25" s="1"/>
    </row>
    <row r="26" spans="1:10" s="56" customFormat="1" ht="42.75" customHeight="1">
      <c r="A26" s="82">
        <f t="shared" si="0"/>
        <v>7</v>
      </c>
      <c r="B26" s="21" t="s">
        <v>123</v>
      </c>
      <c r="C26" s="51"/>
      <c r="D26" s="92">
        <f>SUM(906*15)</f>
        <v>13590</v>
      </c>
      <c r="E26" s="72" t="s">
        <v>92</v>
      </c>
      <c r="F26" s="23" t="s">
        <v>21</v>
      </c>
      <c r="G26" s="23" t="s">
        <v>21</v>
      </c>
      <c r="H26" s="86"/>
      <c r="I26" s="38" t="s">
        <v>21</v>
      </c>
      <c r="J26" s="1"/>
    </row>
    <row r="27" spans="1:10" s="56" customFormat="1" ht="42.75" customHeight="1">
      <c r="A27" s="82">
        <f t="shared" si="0"/>
        <v>8</v>
      </c>
      <c r="B27" s="21" t="s">
        <v>124</v>
      </c>
      <c r="C27" s="51"/>
      <c r="D27" s="92">
        <f>SUM(328*6)</f>
        <v>1968</v>
      </c>
      <c r="E27" s="72" t="s">
        <v>92</v>
      </c>
      <c r="F27" s="23" t="s">
        <v>21</v>
      </c>
      <c r="G27" s="23" t="s">
        <v>21</v>
      </c>
      <c r="H27" s="86"/>
      <c r="I27" s="38" t="s">
        <v>21</v>
      </c>
      <c r="J27" s="1"/>
    </row>
    <row r="28" spans="1:10" s="56" customFormat="1" ht="42.75" customHeight="1">
      <c r="A28" s="82">
        <f t="shared" si="0"/>
        <v>9</v>
      </c>
      <c r="B28" s="21" t="s">
        <v>125</v>
      </c>
      <c r="C28" s="51"/>
      <c r="D28" s="22">
        <f>SUM(57*15)</f>
        <v>855</v>
      </c>
      <c r="E28" s="72" t="s">
        <v>92</v>
      </c>
      <c r="F28" s="23" t="s">
        <v>21</v>
      </c>
      <c r="G28" s="23" t="s">
        <v>21</v>
      </c>
      <c r="H28" s="86"/>
      <c r="I28" s="38" t="s">
        <v>21</v>
      </c>
      <c r="J28" s="1"/>
    </row>
    <row r="29" spans="1:10" s="56" customFormat="1" ht="42.75" customHeight="1">
      <c r="A29" s="82">
        <f t="shared" si="0"/>
        <v>10</v>
      </c>
      <c r="B29" s="21" t="s">
        <v>126</v>
      </c>
      <c r="C29" s="51"/>
      <c r="D29" s="22">
        <f>SUM(57*6)</f>
        <v>342</v>
      </c>
      <c r="E29" s="72" t="s">
        <v>92</v>
      </c>
      <c r="F29" s="23" t="s">
        <v>21</v>
      </c>
      <c r="G29" s="23" t="s">
        <v>21</v>
      </c>
      <c r="H29" s="86"/>
      <c r="I29" s="38" t="s">
        <v>21</v>
      </c>
      <c r="J29" s="1"/>
    </row>
    <row r="30" spans="1:10" s="56" customFormat="1" ht="42.75" customHeight="1">
      <c r="A30" s="82">
        <f t="shared" si="0"/>
        <v>11</v>
      </c>
      <c r="B30" s="21" t="s">
        <v>127</v>
      </c>
      <c r="C30" s="51"/>
      <c r="D30" s="22">
        <f>SUM(75*3)</f>
        <v>225</v>
      </c>
      <c r="E30" s="72" t="s">
        <v>92</v>
      </c>
      <c r="F30" s="23" t="s">
        <v>21</v>
      </c>
      <c r="G30" s="23" t="s">
        <v>21</v>
      </c>
      <c r="H30" s="86"/>
      <c r="I30" s="38" t="s">
        <v>21</v>
      </c>
      <c r="J30" s="1"/>
    </row>
    <row r="31" spans="1:10" s="56" customFormat="1" ht="42.75" customHeight="1">
      <c r="A31" s="82">
        <f t="shared" si="0"/>
        <v>12</v>
      </c>
      <c r="B31" s="21" t="s">
        <v>128</v>
      </c>
      <c r="C31" s="51"/>
      <c r="D31" s="22">
        <f>SUM(75*15)</f>
        <v>1125</v>
      </c>
      <c r="E31" s="72" t="s">
        <v>92</v>
      </c>
      <c r="F31" s="23" t="s">
        <v>21</v>
      </c>
      <c r="G31" s="23" t="s">
        <v>21</v>
      </c>
      <c r="H31" s="86"/>
      <c r="I31" s="38" t="s">
        <v>21</v>
      </c>
      <c r="J31" s="1"/>
    </row>
    <row r="32" spans="1:10" s="56" customFormat="1" ht="42.75" customHeight="1">
      <c r="A32" s="82">
        <f t="shared" si="0"/>
        <v>13</v>
      </c>
      <c r="B32" s="21" t="s">
        <v>129</v>
      </c>
      <c r="C32" s="51"/>
      <c r="D32" s="22">
        <f>SUM(16*15)</f>
        <v>240</v>
      </c>
      <c r="E32" s="72" t="s">
        <v>92</v>
      </c>
      <c r="F32" s="23" t="s">
        <v>21</v>
      </c>
      <c r="G32" s="23" t="s">
        <v>21</v>
      </c>
      <c r="H32" s="86"/>
      <c r="I32" s="38" t="s">
        <v>21</v>
      </c>
      <c r="J32" s="1"/>
    </row>
    <row r="33" spans="1:10" s="56" customFormat="1" ht="42.75" customHeight="1">
      <c r="A33" s="82">
        <f t="shared" si="0"/>
        <v>14</v>
      </c>
      <c r="B33" s="21" t="s">
        <v>130</v>
      </c>
      <c r="C33" s="51"/>
      <c r="D33" s="22">
        <f>SUM(16*6)</f>
        <v>96</v>
      </c>
      <c r="E33" s="72" t="s">
        <v>92</v>
      </c>
      <c r="F33" s="23" t="s">
        <v>21</v>
      </c>
      <c r="G33" s="23" t="s">
        <v>21</v>
      </c>
      <c r="H33" s="86"/>
      <c r="I33" s="38" t="s">
        <v>21</v>
      </c>
      <c r="J33" s="1"/>
    </row>
    <row r="34" spans="1:10" s="56" customFormat="1" ht="42.75" customHeight="1">
      <c r="A34" s="82">
        <f t="shared" si="0"/>
        <v>15</v>
      </c>
      <c r="B34" s="21" t="s">
        <v>131</v>
      </c>
      <c r="C34" s="51"/>
      <c r="D34" s="22">
        <v>3</v>
      </c>
      <c r="E34" s="72" t="s">
        <v>92</v>
      </c>
      <c r="F34" s="23" t="s">
        <v>21</v>
      </c>
      <c r="G34" s="23" t="s">
        <v>21</v>
      </c>
      <c r="H34" s="86"/>
      <c r="I34" s="38" t="s">
        <v>21</v>
      </c>
      <c r="J34" s="1"/>
    </row>
    <row r="35" spans="1:10" s="56" customFormat="1" ht="42.75" customHeight="1">
      <c r="A35" s="82">
        <f t="shared" si="0"/>
        <v>16</v>
      </c>
      <c r="B35" s="21" t="s">
        <v>132</v>
      </c>
      <c r="C35" s="51"/>
      <c r="D35" s="22">
        <v>6</v>
      </c>
      <c r="E35" s="72" t="s">
        <v>92</v>
      </c>
      <c r="F35" s="23" t="s">
        <v>21</v>
      </c>
      <c r="G35" s="23" t="s">
        <v>21</v>
      </c>
      <c r="H35" s="86"/>
      <c r="I35" s="38" t="s">
        <v>21</v>
      </c>
      <c r="J35" s="1"/>
    </row>
    <row r="36" spans="1:10" s="56" customFormat="1" ht="42.75" customHeight="1">
      <c r="A36" s="82">
        <f t="shared" si="0"/>
        <v>17</v>
      </c>
      <c r="B36" s="21" t="s">
        <v>143</v>
      </c>
      <c r="C36" s="51"/>
      <c r="D36" s="22">
        <v>14</v>
      </c>
      <c r="E36" s="72" t="s">
        <v>92</v>
      </c>
      <c r="F36" s="23" t="s">
        <v>21</v>
      </c>
      <c r="G36" s="23" t="s">
        <v>21</v>
      </c>
      <c r="H36" s="86"/>
      <c r="I36" s="38" t="s">
        <v>21</v>
      </c>
      <c r="J36" s="1"/>
    </row>
    <row r="37" spans="1:10" s="56" customFormat="1" ht="42.75" customHeight="1">
      <c r="A37" s="82">
        <f t="shared" si="0"/>
        <v>18</v>
      </c>
      <c r="B37" s="21" t="s">
        <v>161</v>
      </c>
      <c r="C37" s="51"/>
      <c r="D37" s="92">
        <f>SUM(13676*15)</f>
        <v>205140</v>
      </c>
      <c r="E37" s="90" t="s">
        <v>156</v>
      </c>
      <c r="F37" s="23" t="s">
        <v>21</v>
      </c>
      <c r="G37" s="23" t="s">
        <v>21</v>
      </c>
      <c r="H37" s="23" t="s">
        <v>21</v>
      </c>
      <c r="I37" s="80"/>
      <c r="J37" s="1"/>
    </row>
    <row r="38" spans="1:10" s="56" customFormat="1" ht="42.75" customHeight="1">
      <c r="A38" s="82">
        <f t="shared" si="0"/>
        <v>19</v>
      </c>
      <c r="B38" s="21" t="s">
        <v>162</v>
      </c>
      <c r="C38" s="51"/>
      <c r="D38" s="92">
        <f>SUM(13676*9)</f>
        <v>123084</v>
      </c>
      <c r="E38" s="90" t="s">
        <v>155</v>
      </c>
      <c r="F38" s="23" t="s">
        <v>21</v>
      </c>
      <c r="G38" s="23" t="s">
        <v>21</v>
      </c>
      <c r="H38" s="23" t="s">
        <v>21</v>
      </c>
      <c r="I38" s="80"/>
      <c r="J38" s="1"/>
    </row>
    <row r="39" spans="1:10" s="56" customFormat="1" ht="42.75" customHeight="1">
      <c r="A39" s="82">
        <f t="shared" si="0"/>
        <v>20</v>
      </c>
      <c r="B39" s="21" t="s">
        <v>163</v>
      </c>
      <c r="C39" s="51"/>
      <c r="D39" s="22">
        <f>SUM(282*21)</f>
        <v>5922</v>
      </c>
      <c r="E39" s="90" t="s">
        <v>155</v>
      </c>
      <c r="F39" s="23" t="s">
        <v>21</v>
      </c>
      <c r="G39" s="23" t="s">
        <v>21</v>
      </c>
      <c r="H39" s="23" t="s">
        <v>21</v>
      </c>
      <c r="I39" s="80"/>
      <c r="J39" s="1"/>
    </row>
    <row r="40" spans="1:10" s="56" customFormat="1" ht="42.75" customHeight="1">
      <c r="A40" s="82">
        <f t="shared" si="0"/>
        <v>21</v>
      </c>
      <c r="B40" s="21" t="s">
        <v>133</v>
      </c>
      <c r="C40" s="51"/>
      <c r="D40" s="22">
        <v>9</v>
      </c>
      <c r="E40" s="72" t="s">
        <v>92</v>
      </c>
      <c r="F40" s="23" t="s">
        <v>21</v>
      </c>
      <c r="G40" s="23" t="s">
        <v>21</v>
      </c>
      <c r="H40" s="86"/>
      <c r="I40" s="38" t="s">
        <v>21</v>
      </c>
      <c r="J40" s="1"/>
    </row>
    <row r="41" spans="1:10" s="56" customFormat="1" ht="42.75" customHeight="1">
      <c r="A41" s="82">
        <f t="shared" si="0"/>
        <v>22</v>
      </c>
      <c r="B41" s="21" t="s">
        <v>165</v>
      </c>
      <c r="C41" s="51"/>
      <c r="D41" s="22">
        <f>SUM(421*6)</f>
        <v>2526</v>
      </c>
      <c r="E41" s="72" t="s">
        <v>92</v>
      </c>
      <c r="F41" s="23" t="s">
        <v>21</v>
      </c>
      <c r="G41" s="23" t="s">
        <v>21</v>
      </c>
      <c r="H41" s="86"/>
      <c r="I41" s="38" t="s">
        <v>21</v>
      </c>
      <c r="J41" s="1"/>
    </row>
    <row r="42" spans="1:10" s="56" customFormat="1" ht="42.75" customHeight="1">
      <c r="A42" s="82">
        <f t="shared" si="0"/>
        <v>23</v>
      </c>
      <c r="B42" s="21" t="s">
        <v>134</v>
      </c>
      <c r="C42" s="51"/>
      <c r="D42" s="22">
        <f>SUM(38*12)</f>
        <v>456</v>
      </c>
      <c r="E42" s="72" t="s">
        <v>92</v>
      </c>
      <c r="F42" s="23" t="s">
        <v>21</v>
      </c>
      <c r="G42" s="23" t="s">
        <v>21</v>
      </c>
      <c r="H42" s="86"/>
      <c r="I42" s="38" t="s">
        <v>21</v>
      </c>
      <c r="J42" s="1"/>
    </row>
    <row r="43" spans="1:10" s="56" customFormat="1" ht="42.75" customHeight="1">
      <c r="A43" s="82">
        <f t="shared" si="0"/>
        <v>24</v>
      </c>
      <c r="B43" s="21" t="s">
        <v>135</v>
      </c>
      <c r="C43" s="51"/>
      <c r="D43" s="22">
        <f>SUM(159*3)</f>
        <v>477</v>
      </c>
      <c r="E43" s="72" t="s">
        <v>92</v>
      </c>
      <c r="F43" s="23" t="s">
        <v>21</v>
      </c>
      <c r="G43" s="23" t="s">
        <v>21</v>
      </c>
      <c r="H43" s="86"/>
      <c r="I43" s="38" t="s">
        <v>21</v>
      </c>
      <c r="J43" s="1"/>
    </row>
    <row r="44" spans="1:10" s="56" customFormat="1" ht="54" customHeight="1">
      <c r="A44" s="82">
        <f t="shared" si="0"/>
        <v>25</v>
      </c>
      <c r="B44" s="21" t="s">
        <v>150</v>
      </c>
      <c r="C44" s="51"/>
      <c r="D44" s="22">
        <v>159</v>
      </c>
      <c r="E44" s="72" t="s">
        <v>92</v>
      </c>
      <c r="F44" s="23" t="s">
        <v>21</v>
      </c>
      <c r="G44" s="23" t="s">
        <v>21</v>
      </c>
      <c r="H44" s="86"/>
      <c r="I44" s="38" t="s">
        <v>21</v>
      </c>
      <c r="J44" s="1"/>
    </row>
    <row r="45" spans="1:10" s="56" customFormat="1" ht="42.75" customHeight="1">
      <c r="A45" s="82">
        <f>A44+1</f>
        <v>26</v>
      </c>
      <c r="B45" s="21" t="s">
        <v>136</v>
      </c>
      <c r="C45" s="51"/>
      <c r="D45" s="22">
        <v>500</v>
      </c>
      <c r="E45" s="72" t="s">
        <v>92</v>
      </c>
      <c r="F45" s="23" t="s">
        <v>21</v>
      </c>
      <c r="G45" s="23" t="s">
        <v>21</v>
      </c>
      <c r="H45" s="23" t="s">
        <v>21</v>
      </c>
      <c r="I45" s="80"/>
      <c r="J45" s="1"/>
    </row>
    <row r="46" spans="1:10" s="56" customFormat="1" ht="42.75" customHeight="1">
      <c r="A46" s="82">
        <f>A45+1</f>
        <v>27</v>
      </c>
      <c r="B46" s="21" t="s">
        <v>137</v>
      </c>
      <c r="C46" s="51"/>
      <c r="D46" s="22">
        <v>257</v>
      </c>
      <c r="E46" s="72" t="s">
        <v>92</v>
      </c>
      <c r="F46" s="23" t="s">
        <v>21</v>
      </c>
      <c r="G46" s="23" t="s">
        <v>21</v>
      </c>
      <c r="H46" s="86"/>
      <c r="I46" s="38" t="s">
        <v>21</v>
      </c>
      <c r="J46" s="1"/>
    </row>
    <row r="47" spans="1:10" s="56" customFormat="1" ht="42.75" customHeight="1">
      <c r="A47" s="82">
        <f t="shared" ref="A47:A49" si="1">A46+1</f>
        <v>28</v>
      </c>
      <c r="B47" s="21" t="s">
        <v>140</v>
      </c>
      <c r="C47" s="51"/>
      <c r="D47" s="23" t="s">
        <v>21</v>
      </c>
      <c r="E47" s="72" t="s">
        <v>90</v>
      </c>
      <c r="F47" s="22">
        <v>406</v>
      </c>
      <c r="G47" s="23" t="s">
        <v>21</v>
      </c>
      <c r="H47" s="23" t="s">
        <v>21</v>
      </c>
      <c r="I47" s="31"/>
      <c r="J47" s="1"/>
    </row>
    <row r="48" spans="1:10" ht="42.75" customHeight="1">
      <c r="A48" s="37">
        <f t="shared" si="1"/>
        <v>29</v>
      </c>
      <c r="B48" s="21" t="s">
        <v>138</v>
      </c>
      <c r="C48" s="51"/>
      <c r="D48" s="23" t="s">
        <v>21</v>
      </c>
      <c r="E48" s="72" t="s">
        <v>91</v>
      </c>
      <c r="F48" s="22">
        <v>200</v>
      </c>
      <c r="G48" s="23" t="s">
        <v>21</v>
      </c>
      <c r="H48" s="23" t="s">
        <v>21</v>
      </c>
      <c r="I48" s="31"/>
    </row>
    <row r="49" spans="1:10" ht="54" customHeight="1">
      <c r="A49" s="37">
        <f t="shared" si="1"/>
        <v>30</v>
      </c>
      <c r="B49" s="21" t="s">
        <v>139</v>
      </c>
      <c r="C49" s="51"/>
      <c r="D49" s="23" t="s">
        <v>21</v>
      </c>
      <c r="E49" s="72" t="s">
        <v>91</v>
      </c>
      <c r="F49" s="22">
        <v>5000</v>
      </c>
      <c r="G49" s="23" t="s">
        <v>21</v>
      </c>
      <c r="H49" s="23" t="s">
        <v>21</v>
      </c>
      <c r="I49" s="31"/>
    </row>
    <row r="50" spans="1:10" ht="42.75" customHeight="1">
      <c r="A50" s="37">
        <f t="shared" si="0"/>
        <v>31</v>
      </c>
      <c r="B50" s="21" t="s">
        <v>28</v>
      </c>
      <c r="C50" s="51"/>
      <c r="D50" s="22">
        <v>133</v>
      </c>
      <c r="E50" s="72" t="s">
        <v>97</v>
      </c>
      <c r="F50" s="23" t="s">
        <v>21</v>
      </c>
      <c r="G50" s="23" t="s">
        <v>21</v>
      </c>
      <c r="H50" s="20"/>
      <c r="I50" s="43" t="s">
        <v>21</v>
      </c>
    </row>
    <row r="51" spans="1:10" ht="42.75" customHeight="1">
      <c r="A51" s="37">
        <f t="shared" si="0"/>
        <v>32</v>
      </c>
      <c r="B51" s="21" t="s">
        <v>104</v>
      </c>
      <c r="C51" s="51"/>
      <c r="D51" s="23" t="s">
        <v>21</v>
      </c>
      <c r="E51" s="72" t="s">
        <v>91</v>
      </c>
      <c r="F51" s="22">
        <v>5000</v>
      </c>
      <c r="G51" s="23" t="s">
        <v>21</v>
      </c>
      <c r="H51" s="23" t="s">
        <v>21</v>
      </c>
      <c r="I51" s="31"/>
    </row>
    <row r="52" spans="1:10" ht="42.75" customHeight="1">
      <c r="A52" s="37">
        <f t="shared" si="0"/>
        <v>33</v>
      </c>
      <c r="B52" s="21" t="s">
        <v>93</v>
      </c>
      <c r="C52" s="51"/>
      <c r="D52" s="23" t="s">
        <v>21</v>
      </c>
      <c r="E52" s="72" t="s">
        <v>91</v>
      </c>
      <c r="F52" s="22">
        <v>2000</v>
      </c>
      <c r="G52" s="23" t="s">
        <v>21</v>
      </c>
      <c r="H52" s="23" t="s">
        <v>21</v>
      </c>
      <c r="I52" s="31"/>
    </row>
    <row r="53" spans="1:10" ht="42.75" customHeight="1">
      <c r="A53" s="37">
        <f t="shared" si="0"/>
        <v>34</v>
      </c>
      <c r="B53" s="21" t="s">
        <v>94</v>
      </c>
      <c r="C53" s="51"/>
      <c r="D53" s="23" t="s">
        <v>21</v>
      </c>
      <c r="E53" s="72" t="s">
        <v>91</v>
      </c>
      <c r="F53" s="22">
        <v>5000</v>
      </c>
      <c r="G53" s="23" t="s">
        <v>21</v>
      </c>
      <c r="H53" s="23" t="s">
        <v>21</v>
      </c>
      <c r="I53" s="31"/>
    </row>
    <row r="54" spans="1:10" ht="42.75" customHeight="1">
      <c r="A54" s="37">
        <f t="shared" si="0"/>
        <v>35</v>
      </c>
      <c r="B54" s="21" t="s">
        <v>29</v>
      </c>
      <c r="C54" s="51"/>
      <c r="D54" s="23" t="s">
        <v>21</v>
      </c>
      <c r="E54" s="72" t="s">
        <v>91</v>
      </c>
      <c r="F54" s="22">
        <v>2000</v>
      </c>
      <c r="G54" s="23" t="s">
        <v>21</v>
      </c>
      <c r="H54" s="23" t="s">
        <v>21</v>
      </c>
      <c r="I54" s="31"/>
    </row>
    <row r="55" spans="1:10" ht="42.75" customHeight="1">
      <c r="A55" s="37">
        <f t="shared" si="0"/>
        <v>36</v>
      </c>
      <c r="B55" s="21" t="s">
        <v>30</v>
      </c>
      <c r="C55" s="51"/>
      <c r="D55" s="23" t="s">
        <v>21</v>
      </c>
      <c r="E55" s="72" t="s">
        <v>91</v>
      </c>
      <c r="F55" s="22">
        <v>2000</v>
      </c>
      <c r="G55" s="23" t="s">
        <v>21</v>
      </c>
      <c r="H55" s="23" t="s">
        <v>21</v>
      </c>
      <c r="I55" s="31"/>
    </row>
    <row r="56" spans="1:10" ht="39.75">
      <c r="A56" s="37">
        <f t="shared" si="0"/>
        <v>37</v>
      </c>
      <c r="B56" s="21" t="s">
        <v>95</v>
      </c>
      <c r="C56" s="51"/>
      <c r="D56" s="23" t="s">
        <v>21</v>
      </c>
      <c r="E56" s="72" t="s">
        <v>91</v>
      </c>
      <c r="F56" s="22">
        <v>2000</v>
      </c>
      <c r="G56" s="23" t="s">
        <v>21</v>
      </c>
      <c r="H56" s="23" t="s">
        <v>21</v>
      </c>
      <c r="I56" s="31"/>
    </row>
    <row r="57" spans="1:10" ht="42.75" customHeight="1">
      <c r="A57" s="37">
        <f t="shared" si="0"/>
        <v>38</v>
      </c>
      <c r="B57" s="21" t="s">
        <v>67</v>
      </c>
      <c r="C57" s="51"/>
      <c r="D57" s="23" t="s">
        <v>21</v>
      </c>
      <c r="E57" s="72" t="s">
        <v>91</v>
      </c>
      <c r="F57" s="22">
        <v>2000</v>
      </c>
      <c r="G57" s="23" t="s">
        <v>21</v>
      </c>
      <c r="H57" s="23" t="s">
        <v>21</v>
      </c>
      <c r="I57" s="31"/>
    </row>
    <row r="58" spans="1:10" s="56" customFormat="1" ht="65.45" customHeight="1">
      <c r="A58" s="37">
        <f t="shared" si="0"/>
        <v>39</v>
      </c>
      <c r="B58" s="21" t="s">
        <v>157</v>
      </c>
      <c r="C58" s="51"/>
      <c r="D58" s="23" t="s">
        <v>21</v>
      </c>
      <c r="E58" s="72" t="s">
        <v>96</v>
      </c>
      <c r="F58" s="22">
        <v>10</v>
      </c>
      <c r="G58" s="23" t="s">
        <v>21</v>
      </c>
      <c r="H58" s="20"/>
      <c r="I58" s="43" t="s">
        <v>21</v>
      </c>
      <c r="J58" s="1"/>
    </row>
    <row r="59" spans="1:10" ht="42.75" customHeight="1">
      <c r="A59" s="37">
        <f t="shared" si="0"/>
        <v>40</v>
      </c>
      <c r="B59" s="21" t="s">
        <v>31</v>
      </c>
      <c r="C59" s="51"/>
      <c r="D59" s="23" t="s">
        <v>21</v>
      </c>
      <c r="E59" s="72" t="s">
        <v>91</v>
      </c>
      <c r="F59" s="22">
        <v>1000</v>
      </c>
      <c r="G59" s="23" t="s">
        <v>21</v>
      </c>
      <c r="H59" s="23" t="s">
        <v>21</v>
      </c>
      <c r="I59" s="31"/>
    </row>
    <row r="60" spans="1:10" ht="42.75" customHeight="1">
      <c r="A60" s="37">
        <f t="shared" si="0"/>
        <v>41</v>
      </c>
      <c r="B60" s="21" t="s">
        <v>68</v>
      </c>
      <c r="C60" s="51"/>
      <c r="D60" s="23" t="s">
        <v>21</v>
      </c>
      <c r="E60" s="72" t="s">
        <v>91</v>
      </c>
      <c r="F60" s="22">
        <v>2000</v>
      </c>
      <c r="G60" s="23" t="s">
        <v>21</v>
      </c>
      <c r="H60" s="23" t="s">
        <v>21</v>
      </c>
      <c r="I60" s="31"/>
    </row>
    <row r="61" spans="1:10" ht="65.25">
      <c r="A61" s="37">
        <f t="shared" si="0"/>
        <v>42</v>
      </c>
      <c r="B61" s="21" t="s">
        <v>32</v>
      </c>
      <c r="C61" s="51"/>
      <c r="D61" s="23" t="s">
        <v>21</v>
      </c>
      <c r="E61" s="72" t="s">
        <v>91</v>
      </c>
      <c r="F61" s="22">
        <v>300</v>
      </c>
      <c r="G61" s="23" t="s">
        <v>21</v>
      </c>
      <c r="H61" s="23" t="s">
        <v>21</v>
      </c>
      <c r="I61" s="31"/>
    </row>
    <row r="62" spans="1:10" ht="42.75" customHeight="1">
      <c r="A62" s="37">
        <f t="shared" si="0"/>
        <v>43</v>
      </c>
      <c r="B62" s="21" t="s">
        <v>64</v>
      </c>
      <c r="C62" s="51"/>
      <c r="D62" s="5">
        <v>200</v>
      </c>
      <c r="E62" s="72" t="s">
        <v>97</v>
      </c>
      <c r="F62" s="23" t="s">
        <v>21</v>
      </c>
      <c r="G62" s="23" t="s">
        <v>21</v>
      </c>
      <c r="H62" s="20"/>
      <c r="I62" s="38" t="s">
        <v>21</v>
      </c>
    </row>
    <row r="63" spans="1:10" ht="42.75" customHeight="1">
      <c r="A63" s="37">
        <f t="shared" si="0"/>
        <v>44</v>
      </c>
      <c r="B63" s="21" t="s">
        <v>63</v>
      </c>
      <c r="C63" s="51"/>
      <c r="D63" s="5">
        <v>100</v>
      </c>
      <c r="E63" s="72" t="s">
        <v>97</v>
      </c>
      <c r="F63" s="23" t="s">
        <v>21</v>
      </c>
      <c r="G63" s="23" t="s">
        <v>21</v>
      </c>
      <c r="H63" s="20"/>
      <c r="I63" s="38" t="s">
        <v>21</v>
      </c>
    </row>
    <row r="64" spans="1:10" ht="42.75" customHeight="1">
      <c r="A64" s="37">
        <f t="shared" si="0"/>
        <v>45</v>
      </c>
      <c r="B64" s="21" t="s">
        <v>58</v>
      </c>
      <c r="C64" s="51"/>
      <c r="D64" s="5">
        <v>600</v>
      </c>
      <c r="E64" s="72" t="s">
        <v>97</v>
      </c>
      <c r="F64" s="23" t="s">
        <v>21</v>
      </c>
      <c r="G64" s="23" t="s">
        <v>21</v>
      </c>
      <c r="H64" s="20"/>
      <c r="I64" s="38" t="s">
        <v>21</v>
      </c>
    </row>
    <row r="65" spans="1:10" ht="42.75" customHeight="1">
      <c r="A65" s="37">
        <f t="shared" si="0"/>
        <v>46</v>
      </c>
      <c r="B65" s="21" t="s">
        <v>59</v>
      </c>
      <c r="C65" s="51"/>
      <c r="D65" s="5">
        <v>600</v>
      </c>
      <c r="E65" s="72" t="s">
        <v>97</v>
      </c>
      <c r="F65" s="23" t="s">
        <v>21</v>
      </c>
      <c r="G65" s="23" t="s">
        <v>21</v>
      </c>
      <c r="H65" s="20"/>
      <c r="I65" s="38" t="s">
        <v>21</v>
      </c>
    </row>
    <row r="66" spans="1:10" s="56" customFormat="1" ht="51">
      <c r="A66" s="37">
        <f t="shared" si="0"/>
        <v>47</v>
      </c>
      <c r="B66" s="21" t="s">
        <v>60</v>
      </c>
      <c r="C66" s="51"/>
      <c r="D66" s="5">
        <v>600</v>
      </c>
      <c r="E66" s="72" t="s">
        <v>97</v>
      </c>
      <c r="F66" s="23" t="s">
        <v>21</v>
      </c>
      <c r="G66" s="23" t="s">
        <v>21</v>
      </c>
      <c r="H66" s="20"/>
      <c r="I66" s="38" t="s">
        <v>21</v>
      </c>
      <c r="J66" s="1"/>
    </row>
    <row r="67" spans="1:10" s="56" customFormat="1" ht="51">
      <c r="A67" s="37">
        <f t="shared" si="0"/>
        <v>48</v>
      </c>
      <c r="B67" s="21" t="s">
        <v>81</v>
      </c>
      <c r="C67" s="51"/>
      <c r="D67" s="5">
        <v>600</v>
      </c>
      <c r="E67" s="72" t="s">
        <v>97</v>
      </c>
      <c r="F67" s="23" t="s">
        <v>21</v>
      </c>
      <c r="G67" s="23" t="s">
        <v>21</v>
      </c>
      <c r="H67" s="20"/>
      <c r="I67" s="38" t="s">
        <v>21</v>
      </c>
      <c r="J67" s="1"/>
    </row>
    <row r="68" spans="1:10" s="56" customFormat="1" ht="38.25">
      <c r="A68" s="37">
        <f t="shared" si="0"/>
        <v>49</v>
      </c>
      <c r="B68" s="21" t="s">
        <v>61</v>
      </c>
      <c r="C68" s="51"/>
      <c r="D68" s="5">
        <v>500</v>
      </c>
      <c r="E68" s="72" t="s">
        <v>97</v>
      </c>
      <c r="F68" s="23" t="s">
        <v>21</v>
      </c>
      <c r="G68" s="23" t="s">
        <v>21</v>
      </c>
      <c r="H68" s="20"/>
      <c r="I68" s="38" t="s">
        <v>21</v>
      </c>
      <c r="J68" s="1"/>
    </row>
    <row r="69" spans="1:10" s="56" customFormat="1" ht="38.25">
      <c r="A69" s="37">
        <f t="shared" si="0"/>
        <v>50</v>
      </c>
      <c r="B69" s="21" t="s">
        <v>82</v>
      </c>
      <c r="C69" s="51"/>
      <c r="D69" s="5">
        <v>500</v>
      </c>
      <c r="E69" s="72" t="s">
        <v>97</v>
      </c>
      <c r="F69" s="23" t="s">
        <v>21</v>
      </c>
      <c r="G69" s="23" t="s">
        <v>21</v>
      </c>
      <c r="H69" s="20"/>
      <c r="I69" s="38" t="s">
        <v>21</v>
      </c>
      <c r="J69" s="1"/>
    </row>
    <row r="70" spans="1:10" s="56" customFormat="1" ht="38.25">
      <c r="A70" s="37">
        <f t="shared" si="0"/>
        <v>51</v>
      </c>
      <c r="B70" s="21" t="s">
        <v>62</v>
      </c>
      <c r="C70" s="51"/>
      <c r="D70" s="5">
        <v>600</v>
      </c>
      <c r="E70" s="72" t="s">
        <v>97</v>
      </c>
      <c r="F70" s="23" t="s">
        <v>21</v>
      </c>
      <c r="G70" s="23" t="s">
        <v>21</v>
      </c>
      <c r="H70" s="20"/>
      <c r="I70" s="38" t="s">
        <v>21</v>
      </c>
      <c r="J70" s="1"/>
    </row>
    <row r="71" spans="1:10" s="56" customFormat="1" ht="51">
      <c r="A71" s="37">
        <f t="shared" si="0"/>
        <v>52</v>
      </c>
      <c r="B71" s="21" t="s">
        <v>83</v>
      </c>
      <c r="C71" s="51"/>
      <c r="D71" s="5">
        <v>300</v>
      </c>
      <c r="E71" s="72" t="s">
        <v>97</v>
      </c>
      <c r="F71" s="23" t="s">
        <v>21</v>
      </c>
      <c r="G71" s="23" t="s">
        <v>21</v>
      </c>
      <c r="H71" s="20"/>
      <c r="I71" s="38" t="s">
        <v>21</v>
      </c>
      <c r="J71" s="1"/>
    </row>
    <row r="72" spans="1:10" s="56" customFormat="1" ht="42" customHeight="1">
      <c r="A72" s="37">
        <f t="shared" si="0"/>
        <v>53</v>
      </c>
      <c r="B72" s="21" t="s">
        <v>111</v>
      </c>
      <c r="C72" s="51"/>
      <c r="D72" s="5">
        <v>300</v>
      </c>
      <c r="E72" s="72" t="s">
        <v>97</v>
      </c>
      <c r="F72" s="23" t="s">
        <v>21</v>
      </c>
      <c r="G72" s="23" t="s">
        <v>21</v>
      </c>
      <c r="H72" s="20"/>
      <c r="I72" s="38" t="s">
        <v>21</v>
      </c>
      <c r="J72" s="1"/>
    </row>
    <row r="73" spans="1:10" s="56" customFormat="1" ht="42.75" customHeight="1">
      <c r="A73" s="37">
        <f t="shared" si="0"/>
        <v>54</v>
      </c>
      <c r="B73" s="21" t="s">
        <v>112</v>
      </c>
      <c r="C73" s="51"/>
      <c r="D73" s="5">
        <v>300</v>
      </c>
      <c r="E73" s="72" t="s">
        <v>97</v>
      </c>
      <c r="F73" s="23" t="s">
        <v>21</v>
      </c>
      <c r="G73" s="23" t="s">
        <v>21</v>
      </c>
      <c r="H73" s="20"/>
      <c r="I73" s="38" t="s">
        <v>21</v>
      </c>
      <c r="J73" s="1"/>
    </row>
    <row r="74" spans="1:10" ht="42.75" customHeight="1">
      <c r="A74" s="37">
        <f t="shared" si="0"/>
        <v>55</v>
      </c>
      <c r="B74" s="21" t="s">
        <v>33</v>
      </c>
      <c r="C74" s="51"/>
      <c r="D74" s="23" t="s">
        <v>21</v>
      </c>
      <c r="E74" s="72" t="s">
        <v>91</v>
      </c>
      <c r="F74" s="22">
        <v>2000</v>
      </c>
      <c r="G74" s="23" t="s">
        <v>21</v>
      </c>
      <c r="H74" s="23" t="s">
        <v>21</v>
      </c>
      <c r="I74" s="31"/>
    </row>
    <row r="75" spans="1:10" ht="42.75" customHeight="1">
      <c r="A75" s="37">
        <f t="shared" si="0"/>
        <v>56</v>
      </c>
      <c r="B75" s="21" t="s">
        <v>34</v>
      </c>
      <c r="C75" s="51"/>
      <c r="D75" s="23" t="s">
        <v>21</v>
      </c>
      <c r="E75" s="72" t="s">
        <v>91</v>
      </c>
      <c r="F75" s="5">
        <v>100</v>
      </c>
      <c r="G75" s="23" t="s">
        <v>21</v>
      </c>
      <c r="H75" s="23" t="s">
        <v>21</v>
      </c>
      <c r="I75" s="31"/>
    </row>
    <row r="76" spans="1:10" ht="42.75" customHeight="1">
      <c r="A76" s="37">
        <f t="shared" si="0"/>
        <v>57</v>
      </c>
      <c r="B76" s="21" t="s">
        <v>35</v>
      </c>
      <c r="C76" s="51"/>
      <c r="D76" s="23" t="s">
        <v>21</v>
      </c>
      <c r="E76" s="72" t="s">
        <v>91</v>
      </c>
      <c r="F76" s="5">
        <v>100</v>
      </c>
      <c r="G76" s="23" t="s">
        <v>21</v>
      </c>
      <c r="H76" s="19" t="s">
        <v>21</v>
      </c>
      <c r="I76" s="31"/>
    </row>
    <row r="77" spans="1:10" ht="42.75" customHeight="1">
      <c r="A77" s="37">
        <f t="shared" si="0"/>
        <v>58</v>
      </c>
      <c r="B77" s="21" t="s">
        <v>36</v>
      </c>
      <c r="C77" s="51"/>
      <c r="D77" s="23" t="s">
        <v>21</v>
      </c>
      <c r="E77" s="72" t="s">
        <v>91</v>
      </c>
      <c r="F77" s="5">
        <v>100</v>
      </c>
      <c r="G77" s="23" t="s">
        <v>21</v>
      </c>
      <c r="H77" s="19" t="s">
        <v>21</v>
      </c>
      <c r="I77" s="31"/>
    </row>
    <row r="78" spans="1:10" ht="42.75" customHeight="1">
      <c r="A78" s="37">
        <f t="shared" ref="A78:A119" si="2">A77+1</f>
        <v>59</v>
      </c>
      <c r="B78" s="21" t="s">
        <v>37</v>
      </c>
      <c r="C78" s="51"/>
      <c r="D78" s="5">
        <v>100</v>
      </c>
      <c r="E78" s="72" t="s">
        <v>98</v>
      </c>
      <c r="F78" s="23" t="s">
        <v>21</v>
      </c>
      <c r="G78" s="23" t="s">
        <v>21</v>
      </c>
      <c r="H78" s="20"/>
      <c r="I78" s="38" t="s">
        <v>21</v>
      </c>
    </row>
    <row r="79" spans="1:10" s="56" customFormat="1" ht="42.75" customHeight="1">
      <c r="A79" s="37">
        <f t="shared" si="2"/>
        <v>60</v>
      </c>
      <c r="B79" s="21" t="s">
        <v>84</v>
      </c>
      <c r="C79" s="51"/>
      <c r="D79" s="5">
        <v>200</v>
      </c>
      <c r="E79" s="72" t="s">
        <v>97</v>
      </c>
      <c r="F79" s="23" t="s">
        <v>21</v>
      </c>
      <c r="G79" s="23" t="s">
        <v>21</v>
      </c>
      <c r="H79" s="20"/>
      <c r="I79" s="38" t="s">
        <v>21</v>
      </c>
      <c r="J79" s="1"/>
    </row>
    <row r="80" spans="1:10" ht="42.75" customHeight="1">
      <c r="A80" s="37">
        <f t="shared" si="2"/>
        <v>61</v>
      </c>
      <c r="B80" s="21" t="s">
        <v>38</v>
      </c>
      <c r="C80" s="51"/>
      <c r="D80" s="5">
        <v>200</v>
      </c>
      <c r="E80" s="72" t="s">
        <v>97</v>
      </c>
      <c r="F80" s="23" t="s">
        <v>21</v>
      </c>
      <c r="G80" s="23" t="s">
        <v>21</v>
      </c>
      <c r="H80" s="20"/>
      <c r="I80" s="38" t="s">
        <v>21</v>
      </c>
    </row>
    <row r="81" spans="1:10" s="56" customFormat="1" ht="42.75" customHeight="1">
      <c r="A81" s="37">
        <f t="shared" si="2"/>
        <v>62</v>
      </c>
      <c r="B81" s="21" t="s">
        <v>101</v>
      </c>
      <c r="C81" s="50"/>
      <c r="D81" s="62">
        <v>100</v>
      </c>
      <c r="E81" s="72" t="s">
        <v>91</v>
      </c>
      <c r="F81" s="23" t="s">
        <v>21</v>
      </c>
      <c r="G81" s="23" t="s">
        <v>21</v>
      </c>
      <c r="H81" s="23" t="s">
        <v>21</v>
      </c>
      <c r="I81" s="80"/>
      <c r="J81" s="1"/>
    </row>
    <row r="82" spans="1:10" s="56" customFormat="1" ht="42.75" customHeight="1" thickBot="1">
      <c r="A82" s="32">
        <f t="shared" si="2"/>
        <v>63</v>
      </c>
      <c r="B82" s="39" t="s">
        <v>78</v>
      </c>
      <c r="C82" s="60"/>
      <c r="D82" s="40">
        <v>53</v>
      </c>
      <c r="E82" s="74" t="s">
        <v>97</v>
      </c>
      <c r="F82" s="34" t="s">
        <v>21</v>
      </c>
      <c r="G82" s="34" t="s">
        <v>21</v>
      </c>
      <c r="H82" s="41"/>
      <c r="I82" s="42" t="s">
        <v>21</v>
      </c>
      <c r="J82" s="1"/>
    </row>
    <row r="83" spans="1:10" ht="42.75" customHeight="1">
      <c r="A83" s="9">
        <f t="shared" si="2"/>
        <v>64</v>
      </c>
      <c r="B83" s="24" t="s">
        <v>55</v>
      </c>
      <c r="C83" s="55"/>
      <c r="D83" s="26">
        <v>60</v>
      </c>
      <c r="E83" s="73" t="s">
        <v>92</v>
      </c>
      <c r="F83" s="25" t="s">
        <v>21</v>
      </c>
      <c r="G83" s="25" t="s">
        <v>21</v>
      </c>
      <c r="H83" s="57"/>
      <c r="I83" s="58" t="s">
        <v>21</v>
      </c>
    </row>
    <row r="84" spans="1:10" ht="42.75" customHeight="1">
      <c r="A84" s="37">
        <f t="shared" si="2"/>
        <v>65</v>
      </c>
      <c r="B84" s="21" t="s">
        <v>76</v>
      </c>
      <c r="C84" s="51"/>
      <c r="D84" s="5">
        <v>60</v>
      </c>
      <c r="E84" s="73" t="s">
        <v>92</v>
      </c>
      <c r="F84" s="23" t="s">
        <v>21</v>
      </c>
      <c r="G84" s="23" t="s">
        <v>21</v>
      </c>
      <c r="H84" s="20"/>
      <c r="I84" s="38" t="s">
        <v>21</v>
      </c>
    </row>
    <row r="85" spans="1:10" s="56" customFormat="1" ht="42.75" customHeight="1">
      <c r="A85" s="37">
        <f t="shared" si="2"/>
        <v>66</v>
      </c>
      <c r="B85" s="21" t="s">
        <v>115</v>
      </c>
      <c r="C85" s="51"/>
      <c r="D85" s="5">
        <v>50</v>
      </c>
      <c r="E85" s="72" t="s">
        <v>91</v>
      </c>
      <c r="F85" s="23" t="s">
        <v>21</v>
      </c>
      <c r="G85" s="23" t="s">
        <v>21</v>
      </c>
      <c r="H85" s="87"/>
      <c r="I85" s="38" t="s">
        <v>21</v>
      </c>
      <c r="J85" s="1"/>
    </row>
    <row r="86" spans="1:10" ht="42.75" customHeight="1">
      <c r="A86" s="37">
        <f t="shared" si="2"/>
        <v>67</v>
      </c>
      <c r="B86" s="21" t="s">
        <v>69</v>
      </c>
      <c r="C86" s="51"/>
      <c r="D86" s="5">
        <v>20</v>
      </c>
      <c r="E86" s="72" t="s">
        <v>92</v>
      </c>
      <c r="F86" s="23" t="s">
        <v>21</v>
      </c>
      <c r="G86" s="23" t="s">
        <v>21</v>
      </c>
      <c r="H86" s="20"/>
      <c r="I86" s="38" t="s">
        <v>21</v>
      </c>
    </row>
    <row r="87" spans="1:10" ht="42.75" customHeight="1">
      <c r="A87" s="37">
        <f t="shared" si="2"/>
        <v>68</v>
      </c>
      <c r="B87" s="21" t="s">
        <v>39</v>
      </c>
      <c r="C87" s="51"/>
      <c r="D87" s="5">
        <v>20</v>
      </c>
      <c r="E87" s="72" t="s">
        <v>92</v>
      </c>
      <c r="F87" s="23" t="s">
        <v>21</v>
      </c>
      <c r="G87" s="23" t="s">
        <v>21</v>
      </c>
      <c r="H87" s="20"/>
      <c r="I87" s="38" t="s">
        <v>21</v>
      </c>
    </row>
    <row r="88" spans="1:10" ht="63.75">
      <c r="A88" s="37">
        <f t="shared" si="2"/>
        <v>69</v>
      </c>
      <c r="B88" s="21" t="s">
        <v>40</v>
      </c>
      <c r="C88" s="51"/>
      <c r="D88" s="5">
        <v>30</v>
      </c>
      <c r="E88" s="72" t="s">
        <v>92</v>
      </c>
      <c r="F88" s="23" t="s">
        <v>21</v>
      </c>
      <c r="G88" s="23" t="s">
        <v>21</v>
      </c>
      <c r="H88" s="20"/>
      <c r="I88" s="38" t="s">
        <v>21</v>
      </c>
    </row>
    <row r="89" spans="1:10" ht="51">
      <c r="A89" s="37">
        <f t="shared" si="2"/>
        <v>70</v>
      </c>
      <c r="B89" s="21" t="s">
        <v>41</v>
      </c>
      <c r="C89" s="51"/>
      <c r="D89" s="5">
        <v>30</v>
      </c>
      <c r="E89" s="72" t="s">
        <v>92</v>
      </c>
      <c r="F89" s="23" t="s">
        <v>21</v>
      </c>
      <c r="G89" s="23" t="s">
        <v>21</v>
      </c>
      <c r="H89" s="20"/>
      <c r="I89" s="38" t="s">
        <v>21</v>
      </c>
    </row>
    <row r="90" spans="1:10" ht="42.75" customHeight="1">
      <c r="A90" s="37">
        <f t="shared" si="2"/>
        <v>71</v>
      </c>
      <c r="B90" s="21" t="s">
        <v>149</v>
      </c>
      <c r="C90" s="51"/>
      <c r="D90" s="5">
        <v>30</v>
      </c>
      <c r="E90" s="72" t="s">
        <v>148</v>
      </c>
      <c r="F90" s="23" t="s">
        <v>21</v>
      </c>
      <c r="G90" s="23" t="s">
        <v>21</v>
      </c>
      <c r="H90" s="20"/>
      <c r="I90" s="38" t="s">
        <v>21</v>
      </c>
    </row>
    <row r="91" spans="1:10" ht="42.75" customHeight="1">
      <c r="A91" s="37">
        <f t="shared" si="2"/>
        <v>72</v>
      </c>
      <c r="B91" s="21" t="s">
        <v>42</v>
      </c>
      <c r="C91" s="51"/>
      <c r="D91" s="5">
        <v>60</v>
      </c>
      <c r="E91" s="72" t="s">
        <v>92</v>
      </c>
      <c r="F91" s="23" t="s">
        <v>21</v>
      </c>
      <c r="G91" s="23" t="s">
        <v>21</v>
      </c>
      <c r="H91" s="20"/>
      <c r="I91" s="38" t="s">
        <v>21</v>
      </c>
    </row>
    <row r="92" spans="1:10" s="56" customFormat="1" ht="42.75" customHeight="1">
      <c r="A92" s="37">
        <f t="shared" si="2"/>
        <v>73</v>
      </c>
      <c r="B92" s="21" t="s">
        <v>142</v>
      </c>
      <c r="C92" s="51"/>
      <c r="D92" s="5">
        <v>0.5</v>
      </c>
      <c r="E92" s="72" t="s">
        <v>99</v>
      </c>
      <c r="F92" s="23" t="s">
        <v>21</v>
      </c>
      <c r="G92" s="23" t="s">
        <v>21</v>
      </c>
      <c r="H92" s="20"/>
      <c r="I92" s="38" t="s">
        <v>21</v>
      </c>
      <c r="J92" s="1"/>
    </row>
    <row r="93" spans="1:10" s="56" customFormat="1" ht="42.75" customHeight="1">
      <c r="A93" s="37">
        <f t="shared" si="2"/>
        <v>74</v>
      </c>
      <c r="B93" s="21" t="s">
        <v>141</v>
      </c>
      <c r="C93" s="51"/>
      <c r="D93" s="5">
        <v>0.5</v>
      </c>
      <c r="E93" s="72" t="s">
        <v>99</v>
      </c>
      <c r="F93" s="23" t="s">
        <v>21</v>
      </c>
      <c r="G93" s="23" t="s">
        <v>21</v>
      </c>
      <c r="H93" s="20"/>
      <c r="I93" s="38" t="s">
        <v>21</v>
      </c>
      <c r="J93" s="1"/>
    </row>
    <row r="94" spans="1:10" ht="42.75" customHeight="1">
      <c r="A94" s="37">
        <f t="shared" si="2"/>
        <v>75</v>
      </c>
      <c r="B94" s="21" t="s">
        <v>70</v>
      </c>
      <c r="C94" s="51"/>
      <c r="D94" s="5">
        <v>40</v>
      </c>
      <c r="E94" s="72" t="s">
        <v>92</v>
      </c>
      <c r="F94" s="23" t="s">
        <v>21</v>
      </c>
      <c r="G94" s="23" t="s">
        <v>21</v>
      </c>
      <c r="H94" s="20"/>
      <c r="I94" s="38" t="s">
        <v>21</v>
      </c>
    </row>
    <row r="95" spans="1:10" ht="42.75" customHeight="1">
      <c r="A95" s="37">
        <f t="shared" si="2"/>
        <v>76</v>
      </c>
      <c r="B95" s="21" t="s">
        <v>71</v>
      </c>
      <c r="C95" s="51"/>
      <c r="D95" s="5">
        <v>40</v>
      </c>
      <c r="E95" s="72" t="s">
        <v>92</v>
      </c>
      <c r="F95" s="23" t="s">
        <v>21</v>
      </c>
      <c r="G95" s="23" t="s">
        <v>21</v>
      </c>
      <c r="H95" s="20"/>
      <c r="I95" s="38" t="s">
        <v>21</v>
      </c>
    </row>
    <row r="96" spans="1:10" s="56" customFormat="1" ht="42.75" customHeight="1">
      <c r="A96" s="37">
        <f t="shared" si="2"/>
        <v>77</v>
      </c>
      <c r="B96" s="21" t="s">
        <v>109</v>
      </c>
      <c r="C96" s="51"/>
      <c r="D96" s="5">
        <v>40</v>
      </c>
      <c r="E96" s="72" t="s">
        <v>92</v>
      </c>
      <c r="F96" s="23" t="s">
        <v>21</v>
      </c>
      <c r="G96" s="23" t="s">
        <v>21</v>
      </c>
      <c r="H96" s="20"/>
      <c r="I96" s="38" t="s">
        <v>21</v>
      </c>
      <c r="J96" s="1"/>
    </row>
    <row r="97" spans="1:10" s="56" customFormat="1" ht="42.75" customHeight="1">
      <c r="A97" s="37">
        <f t="shared" si="2"/>
        <v>78</v>
      </c>
      <c r="B97" s="21" t="s">
        <v>108</v>
      </c>
      <c r="C97" s="51"/>
      <c r="D97" s="5">
        <v>40</v>
      </c>
      <c r="E97" s="72" t="s">
        <v>97</v>
      </c>
      <c r="F97" s="23" t="s">
        <v>21</v>
      </c>
      <c r="G97" s="23" t="s">
        <v>21</v>
      </c>
      <c r="H97" s="20"/>
      <c r="I97" s="38" t="s">
        <v>21</v>
      </c>
      <c r="J97" s="1"/>
    </row>
    <row r="98" spans="1:10" ht="42.75" customHeight="1">
      <c r="A98" s="37">
        <f t="shared" si="2"/>
        <v>79</v>
      </c>
      <c r="B98" s="21" t="s">
        <v>72</v>
      </c>
      <c r="C98" s="51"/>
      <c r="D98" s="5">
        <v>40</v>
      </c>
      <c r="E98" s="72" t="s">
        <v>100</v>
      </c>
      <c r="F98" s="23" t="s">
        <v>21</v>
      </c>
      <c r="G98" s="23" t="s">
        <v>21</v>
      </c>
      <c r="H98" s="20"/>
      <c r="I98" s="38" t="s">
        <v>21</v>
      </c>
    </row>
    <row r="99" spans="1:10" ht="42.75" customHeight="1">
      <c r="A99" s="37">
        <f t="shared" si="2"/>
        <v>80</v>
      </c>
      <c r="B99" s="21" t="s">
        <v>73</v>
      </c>
      <c r="C99" s="51"/>
      <c r="D99" s="5">
        <v>40</v>
      </c>
      <c r="E99" s="72" t="s">
        <v>100</v>
      </c>
      <c r="F99" s="23" t="s">
        <v>21</v>
      </c>
      <c r="G99" s="23" t="s">
        <v>21</v>
      </c>
      <c r="H99" s="20"/>
      <c r="I99" s="38" t="s">
        <v>21</v>
      </c>
    </row>
    <row r="100" spans="1:10" ht="42.75" customHeight="1">
      <c r="A100" s="37">
        <f t="shared" si="2"/>
        <v>81</v>
      </c>
      <c r="B100" s="21" t="s">
        <v>43</v>
      </c>
      <c r="C100" s="51"/>
      <c r="D100" s="5">
        <v>50</v>
      </c>
      <c r="E100" s="72" t="s">
        <v>100</v>
      </c>
      <c r="F100" s="23" t="s">
        <v>21</v>
      </c>
      <c r="G100" s="23" t="s">
        <v>21</v>
      </c>
      <c r="H100" s="20"/>
      <c r="I100" s="38" t="s">
        <v>21</v>
      </c>
    </row>
    <row r="101" spans="1:10" s="56" customFormat="1" ht="58.9" customHeight="1">
      <c r="A101" s="37">
        <f t="shared" si="2"/>
        <v>82</v>
      </c>
      <c r="B101" s="21" t="s">
        <v>158</v>
      </c>
      <c r="C101" s="51"/>
      <c r="D101" s="5">
        <v>5</v>
      </c>
      <c r="E101" s="72" t="s">
        <v>100</v>
      </c>
      <c r="F101" s="23" t="s">
        <v>21</v>
      </c>
      <c r="G101" s="23" t="s">
        <v>21</v>
      </c>
      <c r="H101" s="20"/>
      <c r="I101" s="38" t="s">
        <v>21</v>
      </c>
      <c r="J101" s="1"/>
    </row>
    <row r="102" spans="1:10" s="56" customFormat="1" ht="55.9" customHeight="1">
      <c r="A102" s="37">
        <f t="shared" si="2"/>
        <v>83</v>
      </c>
      <c r="B102" s="21" t="s">
        <v>159</v>
      </c>
      <c r="C102" s="51"/>
      <c r="D102" s="5">
        <v>3</v>
      </c>
      <c r="E102" s="72" t="s">
        <v>100</v>
      </c>
      <c r="F102" s="23" t="s">
        <v>21</v>
      </c>
      <c r="G102" s="23" t="s">
        <v>21</v>
      </c>
      <c r="H102" s="20"/>
      <c r="I102" s="38" t="s">
        <v>21</v>
      </c>
      <c r="J102" s="1"/>
    </row>
    <row r="103" spans="1:10" s="56" customFormat="1" ht="52.15" customHeight="1">
      <c r="A103" s="37">
        <f t="shared" si="2"/>
        <v>84</v>
      </c>
      <c r="B103" s="21" t="s">
        <v>160</v>
      </c>
      <c r="C103" s="51"/>
      <c r="D103" s="5">
        <v>3</v>
      </c>
      <c r="E103" s="72" t="s">
        <v>100</v>
      </c>
      <c r="F103" s="23" t="s">
        <v>21</v>
      </c>
      <c r="G103" s="23" t="s">
        <v>21</v>
      </c>
      <c r="H103" s="20"/>
      <c r="I103" s="38" t="s">
        <v>21</v>
      </c>
      <c r="J103" s="1"/>
    </row>
    <row r="104" spans="1:10" s="56" customFormat="1" ht="42.75" customHeight="1">
      <c r="A104" s="37">
        <f t="shared" si="2"/>
        <v>85</v>
      </c>
      <c r="B104" s="21" t="s">
        <v>85</v>
      </c>
      <c r="C104" s="51"/>
      <c r="D104" s="5">
        <v>40</v>
      </c>
      <c r="E104" s="72" t="s">
        <v>100</v>
      </c>
      <c r="F104" s="23" t="s">
        <v>21</v>
      </c>
      <c r="G104" s="23" t="s">
        <v>21</v>
      </c>
      <c r="H104" s="20"/>
      <c r="I104" s="38" t="s">
        <v>21</v>
      </c>
      <c r="J104" s="1"/>
    </row>
    <row r="105" spans="1:10" ht="42.75" customHeight="1">
      <c r="A105" s="37">
        <f t="shared" si="2"/>
        <v>86</v>
      </c>
      <c r="B105" s="21" t="s">
        <v>77</v>
      </c>
      <c r="C105" s="51"/>
      <c r="D105" s="5">
        <v>20</v>
      </c>
      <c r="E105" s="72" t="s">
        <v>100</v>
      </c>
      <c r="F105" s="23" t="s">
        <v>21</v>
      </c>
      <c r="G105" s="23" t="s">
        <v>21</v>
      </c>
      <c r="H105" s="20"/>
      <c r="I105" s="38" t="s">
        <v>21</v>
      </c>
    </row>
    <row r="106" spans="1:10" ht="42.75" customHeight="1">
      <c r="A106" s="37">
        <f t="shared" si="2"/>
        <v>87</v>
      </c>
      <c r="B106" s="21" t="s">
        <v>44</v>
      </c>
      <c r="C106" s="51"/>
      <c r="D106" s="5">
        <v>100</v>
      </c>
      <c r="E106" s="72" t="s">
        <v>98</v>
      </c>
      <c r="F106" s="23" t="s">
        <v>21</v>
      </c>
      <c r="G106" s="23" t="s">
        <v>21</v>
      </c>
      <c r="H106" s="20"/>
      <c r="I106" s="38" t="s">
        <v>21</v>
      </c>
    </row>
    <row r="107" spans="1:10" s="56" customFormat="1" ht="42.75" customHeight="1">
      <c r="A107" s="37">
        <f t="shared" si="2"/>
        <v>88</v>
      </c>
      <c r="B107" s="21" t="s">
        <v>106</v>
      </c>
      <c r="C107" s="51"/>
      <c r="D107" s="5">
        <v>30</v>
      </c>
      <c r="E107" s="72" t="s">
        <v>102</v>
      </c>
      <c r="F107" s="23" t="s">
        <v>21</v>
      </c>
      <c r="G107" s="23" t="s">
        <v>21</v>
      </c>
      <c r="H107" s="20"/>
      <c r="I107" s="38" t="s">
        <v>21</v>
      </c>
      <c r="J107" s="1"/>
    </row>
    <row r="108" spans="1:10" ht="42.75" customHeight="1">
      <c r="A108" s="37">
        <f t="shared" si="2"/>
        <v>89</v>
      </c>
      <c r="B108" s="21" t="s">
        <v>45</v>
      </c>
      <c r="C108" s="51"/>
      <c r="D108" s="5">
        <v>20</v>
      </c>
      <c r="E108" s="72" t="s">
        <v>98</v>
      </c>
      <c r="F108" s="23" t="s">
        <v>21</v>
      </c>
      <c r="G108" s="23" t="s">
        <v>21</v>
      </c>
      <c r="H108" s="20"/>
      <c r="I108" s="38" t="s">
        <v>21</v>
      </c>
    </row>
    <row r="109" spans="1:10" ht="51">
      <c r="A109" s="37">
        <f t="shared" si="2"/>
        <v>90</v>
      </c>
      <c r="B109" s="21" t="s">
        <v>53</v>
      </c>
      <c r="C109" s="51"/>
      <c r="D109" s="5">
        <v>4</v>
      </c>
      <c r="E109" s="72" t="s">
        <v>92</v>
      </c>
      <c r="F109" s="23" t="s">
        <v>21</v>
      </c>
      <c r="G109" s="23" t="s">
        <v>21</v>
      </c>
      <c r="H109" s="20"/>
      <c r="I109" s="38" t="s">
        <v>21</v>
      </c>
    </row>
    <row r="110" spans="1:10" s="56" customFormat="1" ht="42.75" customHeight="1">
      <c r="A110" s="37">
        <f t="shared" si="2"/>
        <v>91</v>
      </c>
      <c r="B110" s="21" t="s">
        <v>86</v>
      </c>
      <c r="C110" s="51"/>
      <c r="D110" s="5">
        <v>20</v>
      </c>
      <c r="E110" s="72" t="s">
        <v>92</v>
      </c>
      <c r="F110" s="23" t="s">
        <v>21</v>
      </c>
      <c r="G110" s="23" t="s">
        <v>21</v>
      </c>
      <c r="H110" s="20"/>
      <c r="I110" s="38" t="s">
        <v>21</v>
      </c>
      <c r="J110" s="1"/>
    </row>
    <row r="111" spans="1:10" s="56" customFormat="1" ht="42.75" customHeight="1">
      <c r="A111" s="37">
        <f t="shared" si="2"/>
        <v>92</v>
      </c>
      <c r="B111" s="21" t="s">
        <v>87</v>
      </c>
      <c r="C111" s="51"/>
      <c r="D111" s="5">
        <v>20</v>
      </c>
      <c r="E111" s="72" t="s">
        <v>92</v>
      </c>
      <c r="F111" s="23" t="s">
        <v>21</v>
      </c>
      <c r="G111" s="23" t="s">
        <v>21</v>
      </c>
      <c r="H111" s="20"/>
      <c r="I111" s="38" t="s">
        <v>21</v>
      </c>
      <c r="J111" s="1"/>
    </row>
    <row r="112" spans="1:10" ht="42.75" customHeight="1">
      <c r="A112" s="37">
        <f t="shared" si="2"/>
        <v>93</v>
      </c>
      <c r="B112" s="21" t="s">
        <v>54</v>
      </c>
      <c r="C112" s="51"/>
      <c r="D112" s="5">
        <v>60</v>
      </c>
      <c r="E112" s="72" t="s">
        <v>98</v>
      </c>
      <c r="F112" s="23" t="s">
        <v>21</v>
      </c>
      <c r="G112" s="23" t="s">
        <v>21</v>
      </c>
      <c r="H112" s="20"/>
      <c r="I112" s="38" t="s">
        <v>21</v>
      </c>
    </row>
    <row r="113" spans="1:11" ht="42.75" customHeight="1">
      <c r="A113" s="37">
        <f t="shared" si="2"/>
        <v>94</v>
      </c>
      <c r="B113" s="21" t="s">
        <v>46</v>
      </c>
      <c r="C113" s="51"/>
      <c r="D113" s="5">
        <v>10</v>
      </c>
      <c r="E113" s="72" t="s">
        <v>98</v>
      </c>
      <c r="F113" s="23" t="s">
        <v>21</v>
      </c>
      <c r="G113" s="23" t="s">
        <v>21</v>
      </c>
      <c r="H113" s="20"/>
      <c r="I113" s="38" t="s">
        <v>21</v>
      </c>
    </row>
    <row r="114" spans="1:11" ht="42.75" customHeight="1">
      <c r="A114" s="37">
        <f t="shared" si="2"/>
        <v>95</v>
      </c>
      <c r="B114" s="21" t="s">
        <v>47</v>
      </c>
      <c r="C114" s="51"/>
      <c r="D114" s="5">
        <v>20</v>
      </c>
      <c r="E114" s="72" t="s">
        <v>98</v>
      </c>
      <c r="F114" s="23" t="s">
        <v>21</v>
      </c>
      <c r="G114" s="23" t="s">
        <v>21</v>
      </c>
      <c r="H114" s="20"/>
      <c r="I114" s="38" t="s">
        <v>21</v>
      </c>
    </row>
    <row r="115" spans="1:11" ht="42.75" customHeight="1">
      <c r="A115" s="37">
        <f t="shared" si="2"/>
        <v>96</v>
      </c>
      <c r="B115" s="21" t="s">
        <v>48</v>
      </c>
      <c r="C115" s="51"/>
      <c r="D115" s="5">
        <v>10</v>
      </c>
      <c r="E115" s="72" t="s">
        <v>92</v>
      </c>
      <c r="F115" s="23" t="s">
        <v>21</v>
      </c>
      <c r="G115" s="23" t="s">
        <v>21</v>
      </c>
      <c r="H115" s="20"/>
      <c r="I115" s="38" t="s">
        <v>21</v>
      </c>
    </row>
    <row r="116" spans="1:11" ht="42.75" customHeight="1">
      <c r="A116" s="37">
        <f t="shared" si="2"/>
        <v>97</v>
      </c>
      <c r="B116" s="21" t="s">
        <v>56</v>
      </c>
      <c r="C116" s="51"/>
      <c r="D116" s="5">
        <v>10</v>
      </c>
      <c r="E116" s="72" t="s">
        <v>92</v>
      </c>
      <c r="F116" s="23" t="s">
        <v>21</v>
      </c>
      <c r="G116" s="23" t="s">
        <v>21</v>
      </c>
      <c r="H116" s="20"/>
      <c r="I116" s="38" t="s">
        <v>21</v>
      </c>
    </row>
    <row r="117" spans="1:11" ht="42.75" customHeight="1">
      <c r="A117" s="37">
        <f t="shared" si="2"/>
        <v>98</v>
      </c>
      <c r="B117" s="21" t="s">
        <v>49</v>
      </c>
      <c r="C117" s="51"/>
      <c r="D117" s="5">
        <v>20</v>
      </c>
      <c r="E117" s="72" t="s">
        <v>98</v>
      </c>
      <c r="F117" s="23" t="s">
        <v>21</v>
      </c>
      <c r="G117" s="23" t="s">
        <v>21</v>
      </c>
      <c r="H117" s="20"/>
      <c r="I117" s="38" t="s">
        <v>21</v>
      </c>
    </row>
    <row r="118" spans="1:11" ht="42.75" customHeight="1">
      <c r="A118" s="37">
        <f t="shared" si="2"/>
        <v>99</v>
      </c>
      <c r="B118" s="21" t="s">
        <v>52</v>
      </c>
      <c r="C118" s="51"/>
      <c r="D118" s="5">
        <v>40</v>
      </c>
      <c r="E118" s="72" t="s">
        <v>99</v>
      </c>
      <c r="F118" s="23" t="s">
        <v>21</v>
      </c>
      <c r="G118" s="23" t="s">
        <v>21</v>
      </c>
      <c r="H118" s="20"/>
      <c r="I118" s="38" t="s">
        <v>21</v>
      </c>
    </row>
    <row r="119" spans="1:11" ht="42.75" customHeight="1" thickBot="1">
      <c r="A119" s="37">
        <f t="shared" si="2"/>
        <v>100</v>
      </c>
      <c r="B119" s="39" t="s">
        <v>50</v>
      </c>
      <c r="C119" s="51"/>
      <c r="D119" s="40">
        <v>40</v>
      </c>
      <c r="E119" s="72" t="s">
        <v>99</v>
      </c>
      <c r="F119" s="34" t="s">
        <v>21</v>
      </c>
      <c r="G119" s="34" t="s">
        <v>21</v>
      </c>
      <c r="H119" s="41"/>
      <c r="I119" s="42" t="s">
        <v>21</v>
      </c>
    </row>
    <row r="120" spans="1:11" ht="51" customHeight="1" thickBot="1">
      <c r="A120" s="110" t="s">
        <v>107</v>
      </c>
      <c r="B120" s="111"/>
      <c r="C120" s="111"/>
      <c r="D120" s="111"/>
      <c r="E120" s="111"/>
      <c r="F120" s="111"/>
      <c r="G120" s="111"/>
      <c r="H120" s="111"/>
      <c r="I120" s="112"/>
    </row>
    <row r="121" spans="1:11" ht="33" customHeight="1" thickBot="1">
      <c r="A121" s="79">
        <f>A119+1</f>
        <v>101</v>
      </c>
      <c r="B121" s="117" t="s">
        <v>144</v>
      </c>
      <c r="C121" s="118"/>
      <c r="D121" s="118"/>
      <c r="E121" s="118"/>
      <c r="F121" s="118"/>
      <c r="G121" s="119"/>
      <c r="H121" s="120"/>
      <c r="I121" s="121"/>
    </row>
    <row r="122" spans="1:11" ht="34.5" customHeight="1" thickBot="1">
      <c r="A122" s="79">
        <f>A121+1</f>
        <v>102</v>
      </c>
      <c r="B122" s="122" t="s">
        <v>147</v>
      </c>
      <c r="C122" s="123"/>
      <c r="D122" s="123"/>
      <c r="E122" s="123"/>
      <c r="F122" s="123"/>
      <c r="G122" s="124"/>
      <c r="H122" s="125"/>
      <c r="I122" s="126"/>
    </row>
    <row r="123" spans="1:11" ht="39.75" customHeight="1" thickBot="1">
      <c r="A123" s="79">
        <f t="shared" ref="A123:A124" si="3">A122+1</f>
        <v>103</v>
      </c>
      <c r="B123" s="122" t="s">
        <v>146</v>
      </c>
      <c r="C123" s="123"/>
      <c r="D123" s="123"/>
      <c r="E123" s="123"/>
      <c r="F123" s="123"/>
      <c r="G123" s="124"/>
      <c r="H123" s="125"/>
      <c r="I123" s="126"/>
    </row>
    <row r="124" spans="1:11" ht="39.75" customHeight="1" thickBot="1">
      <c r="A124" s="79">
        <f t="shared" si="3"/>
        <v>104</v>
      </c>
      <c r="B124" s="105" t="s">
        <v>145</v>
      </c>
      <c r="C124" s="106"/>
      <c r="D124" s="106"/>
      <c r="E124" s="106"/>
      <c r="F124" s="106"/>
      <c r="G124" s="107"/>
      <c r="H124" s="108"/>
      <c r="I124" s="109"/>
    </row>
    <row r="125" spans="1:11">
      <c r="B125" s="1" t="s">
        <v>51</v>
      </c>
    </row>
    <row r="126" spans="1:11">
      <c r="D126" s="1"/>
      <c r="E126" s="1"/>
      <c r="F126" s="1"/>
      <c r="H126" s="1"/>
      <c r="I126" s="1"/>
      <c r="J126"/>
      <c r="K126"/>
    </row>
    <row r="127" spans="1:11" ht="15" customHeight="1">
      <c r="B127" s="101" t="s">
        <v>153</v>
      </c>
      <c r="C127" s="101"/>
      <c r="D127" s="101"/>
      <c r="E127" s="101"/>
      <c r="F127" s="101"/>
      <c r="G127" s="101"/>
      <c r="H127" s="1"/>
      <c r="I127" s="1"/>
      <c r="J127"/>
      <c r="K127"/>
    </row>
    <row r="128" spans="1:11">
      <c r="D128" s="1"/>
      <c r="E128" s="1"/>
      <c r="F128" s="1"/>
      <c r="H128" s="1"/>
      <c r="I128" s="1"/>
      <c r="J128"/>
      <c r="K128"/>
    </row>
    <row r="129" spans="1:11">
      <c r="D129" s="1"/>
      <c r="E129" s="1"/>
      <c r="F129" s="1"/>
      <c r="H129" s="1"/>
      <c r="I129" s="1"/>
      <c r="J129"/>
      <c r="K129"/>
    </row>
    <row r="130" spans="1:11">
      <c r="D130" s="1"/>
      <c r="E130" s="1"/>
      <c r="F130" s="1"/>
      <c r="H130" s="1"/>
      <c r="I130" s="1"/>
      <c r="J130"/>
      <c r="K130"/>
    </row>
    <row r="131" spans="1:11">
      <c r="D131" s="1"/>
      <c r="E131" s="1"/>
      <c r="F131" s="1"/>
      <c r="H131" s="1"/>
      <c r="I131" s="1"/>
      <c r="J131"/>
      <c r="K131"/>
    </row>
    <row r="132" spans="1:11">
      <c r="D132" s="1"/>
      <c r="E132" s="1"/>
      <c r="F132" s="1"/>
      <c r="H132" s="1"/>
      <c r="I132" s="1"/>
      <c r="J132"/>
      <c r="K132"/>
    </row>
    <row r="133" spans="1:11">
      <c r="D133" s="1"/>
      <c r="E133" s="1"/>
      <c r="F133" s="1"/>
      <c r="H133" s="1"/>
      <c r="I133" s="1"/>
    </row>
    <row r="134" spans="1:11">
      <c r="D134" s="1"/>
      <c r="E134" s="1"/>
      <c r="F134" s="1"/>
      <c r="H134" s="1"/>
      <c r="I134" s="1"/>
    </row>
    <row r="135" spans="1:11">
      <c r="D135" s="1"/>
      <c r="E135" s="1"/>
      <c r="F135" s="1"/>
      <c r="H135" s="1"/>
      <c r="I135" s="1"/>
    </row>
    <row r="136" spans="1:11">
      <c r="D136" s="1"/>
      <c r="E136" s="1"/>
      <c r="F136" s="1"/>
      <c r="H136" s="1"/>
      <c r="I136" s="1"/>
    </row>
    <row r="137" spans="1:11">
      <c r="D137" s="1"/>
      <c r="E137" s="1"/>
      <c r="F137" s="1"/>
      <c r="H137" s="1"/>
      <c r="I137" s="1"/>
    </row>
    <row r="138" spans="1:11">
      <c r="D138" s="1"/>
      <c r="E138" s="1"/>
      <c r="F138" s="1"/>
      <c r="H138" s="1"/>
      <c r="I138" s="1"/>
    </row>
    <row r="139" spans="1:11">
      <c r="D139" s="1"/>
      <c r="E139" s="1"/>
      <c r="F139" s="1"/>
      <c r="H139" s="1"/>
      <c r="I139" s="1"/>
    </row>
    <row r="140" spans="1:11">
      <c r="D140" s="1"/>
      <c r="E140" s="1"/>
      <c r="F140" s="1"/>
      <c r="H140" s="1"/>
      <c r="I140" s="1"/>
    </row>
    <row r="141" spans="1:11">
      <c r="D141" s="1"/>
      <c r="E141" s="1"/>
      <c r="F141" s="1"/>
      <c r="H141" s="1"/>
      <c r="I141" s="1"/>
    </row>
    <row r="142" spans="1:11">
      <c r="D142" s="1"/>
      <c r="E142" s="1"/>
      <c r="F142" s="1"/>
      <c r="H142" s="1"/>
      <c r="I142" s="1"/>
    </row>
    <row r="143" spans="1:11">
      <c r="D143" s="1"/>
      <c r="E143" s="1"/>
      <c r="F143" s="1"/>
      <c r="H143" s="1"/>
      <c r="I143" s="1"/>
    </row>
    <row r="144" spans="1:11">
      <c r="A144" s="27"/>
      <c r="G144" s="63"/>
      <c r="H144" s="63"/>
      <c r="I144" s="63"/>
    </row>
    <row r="145" spans="1:9">
      <c r="A145" s="27"/>
      <c r="B145" s="1" t="s">
        <v>103</v>
      </c>
      <c r="H145" s="1"/>
      <c r="I145" s="1"/>
    </row>
    <row r="148" spans="1:9">
      <c r="A148" s="30"/>
      <c r="B148" s="28"/>
      <c r="C148" s="28"/>
      <c r="D148" s="29"/>
      <c r="E148" s="29"/>
      <c r="F148" s="29"/>
    </row>
    <row r="149" spans="1:9">
      <c r="A149" s="30"/>
      <c r="B149" s="28"/>
      <c r="C149" s="28"/>
      <c r="D149" s="29"/>
      <c r="E149" s="29"/>
      <c r="F149" s="27"/>
      <c r="G149" s="27"/>
      <c r="H149" s="29"/>
      <c r="I149" s="29"/>
    </row>
    <row r="150" spans="1:9">
      <c r="A150" s="30"/>
      <c r="B150" s="28"/>
      <c r="C150" s="28"/>
      <c r="D150" s="29"/>
      <c r="E150" s="29"/>
      <c r="F150" s="29"/>
      <c r="G150" s="27"/>
    </row>
    <row r="151" spans="1:9">
      <c r="A151" s="30"/>
      <c r="B151" s="28"/>
      <c r="C151" s="28"/>
      <c r="D151" s="29"/>
      <c r="E151" s="29"/>
      <c r="F151" s="29"/>
      <c r="G151" s="29"/>
    </row>
    <row r="152" spans="1:9">
      <c r="A152" s="30"/>
      <c r="B152" s="28"/>
      <c r="C152" s="28"/>
      <c r="D152" s="29"/>
      <c r="E152" s="29"/>
      <c r="F152" s="29"/>
      <c r="G152" s="3"/>
      <c r="H152" s="29"/>
      <c r="I152" s="29"/>
    </row>
    <row r="153" spans="1:9">
      <c r="A153" s="30"/>
      <c r="B153" s="28"/>
      <c r="C153" s="28"/>
      <c r="D153" s="29"/>
      <c r="E153" s="29"/>
      <c r="F153" s="29"/>
      <c r="G153" s="3"/>
      <c r="H153" s="29"/>
      <c r="I153" s="29"/>
    </row>
    <row r="154" spans="1:9">
      <c r="A154" s="30"/>
      <c r="B154" s="28"/>
      <c r="C154" s="28"/>
      <c r="D154" s="29"/>
      <c r="E154" s="29"/>
      <c r="F154" s="29"/>
      <c r="H154" s="29"/>
      <c r="I154" s="29"/>
    </row>
    <row r="155" spans="1:9">
      <c r="A155" s="30"/>
      <c r="B155" s="28"/>
      <c r="C155" s="28"/>
      <c r="D155" s="29"/>
      <c r="E155" s="29"/>
      <c r="F155" s="29"/>
      <c r="G155" s="27"/>
      <c r="H155" s="29"/>
      <c r="I155" s="29"/>
    </row>
    <row r="156" spans="1:9">
      <c r="A156" s="30"/>
      <c r="B156" s="28"/>
      <c r="C156" s="28"/>
      <c r="D156" s="29"/>
      <c r="E156" s="29"/>
      <c r="F156" s="29"/>
      <c r="G156" s="27"/>
      <c r="H156" s="29"/>
      <c r="I156" s="29"/>
    </row>
    <row r="157" spans="1:9">
      <c r="B157" s="28"/>
      <c r="C157" s="28"/>
      <c r="D157" s="29"/>
      <c r="E157" s="29"/>
      <c r="F157" s="29"/>
      <c r="G157" s="27"/>
      <c r="H157" s="29"/>
      <c r="I157" s="29"/>
    </row>
    <row r="158" spans="1:9">
      <c r="B158" s="28"/>
      <c r="C158" s="28"/>
      <c r="D158" s="29"/>
      <c r="E158" s="29"/>
      <c r="F158" s="29"/>
      <c r="G158" s="27"/>
      <c r="H158" s="29"/>
      <c r="I158" s="29"/>
    </row>
    <row r="159" spans="1:9">
      <c r="B159" s="28"/>
      <c r="C159" s="28"/>
      <c r="D159" s="29"/>
      <c r="E159" s="29"/>
      <c r="F159" s="29"/>
      <c r="G159" s="27"/>
      <c r="H159" s="29"/>
      <c r="I159" s="29"/>
    </row>
    <row r="160" spans="1:9">
      <c r="A160" s="30"/>
      <c r="B160" s="28"/>
      <c r="C160" s="28"/>
      <c r="D160" s="29"/>
      <c r="E160" s="29"/>
      <c r="F160" s="29"/>
      <c r="G160" s="27"/>
      <c r="H160" s="29"/>
      <c r="I160" s="29"/>
    </row>
    <row r="161" spans="1:9">
      <c r="A161" s="27"/>
      <c r="C161" s="28"/>
      <c r="D161" s="29"/>
      <c r="E161" s="29"/>
      <c r="F161" s="29"/>
      <c r="G161" s="27"/>
      <c r="H161" s="29"/>
      <c r="I161" s="29"/>
    </row>
  </sheetData>
  <mergeCells count="16">
    <mergeCell ref="B127:G127"/>
    <mergeCell ref="A4:I4"/>
    <mergeCell ref="A1:B1"/>
    <mergeCell ref="H1:I1"/>
    <mergeCell ref="B124:G124"/>
    <mergeCell ref="H124:I124"/>
    <mergeCell ref="A120:I120"/>
    <mergeCell ref="D7:D8"/>
    <mergeCell ref="G7:G8"/>
    <mergeCell ref="E7:E8"/>
    <mergeCell ref="B121:G121"/>
    <mergeCell ref="H121:I121"/>
    <mergeCell ref="B122:G122"/>
    <mergeCell ref="H122:I122"/>
    <mergeCell ref="B123:G123"/>
    <mergeCell ref="H123:I123"/>
  </mergeCells>
  <phoneticPr fontId="21" type="noConversion"/>
  <dataValidations count="2">
    <dataValidation type="whole" allowBlank="1" showInputMessage="1" showErrorMessage="1" sqref="F138:G139 F162:G1048576 G155:G161 F152:F161 G149:G150 F140 F141:G143 F148:F149 F147:G147 F144:F146 G146 F10:G10 G5:G7 F5:F8 D5:D7 D10 D138:D1048576 F125:G125 D134:D135 F134:G135 D125 G126:G133 E126:E133" xr:uid="{00000000-0002-0000-0000-000000000000}">
      <formula1>1</formula1>
      <formula2>10000000</formula2>
    </dataValidation>
    <dataValidation type="decimal" allowBlank="1" showInputMessage="1" showErrorMessage="1" sqref="D136:D137 F136:F137" xr:uid="{00000000-0002-0000-0000-000001000000}">
      <formula1>0.1</formula1>
      <formula2>10000000</formula2>
    </dataValidation>
  </dataValidations>
  <pageMargins left="0.25" right="0.25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Rejon 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Ziółtkowska- Krajewska</dc:creator>
  <cp:lastModifiedBy>Wioletta Nizińska</cp:lastModifiedBy>
  <cp:lastPrinted>2025-02-28T10:05:34Z</cp:lastPrinted>
  <dcterms:created xsi:type="dcterms:W3CDTF">2015-06-05T18:19:34Z</dcterms:created>
  <dcterms:modified xsi:type="dcterms:W3CDTF">2025-03-11T10:45:56Z</dcterms:modified>
</cp:coreProperties>
</file>