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1.xml" ContentType="application/vnd.openxmlformats-officedocument.drawing+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omments1.xml" ContentType="application/vnd.openxmlformats-officedocument.spreadsheetml.comments+xml"/>
  <Override PartName="/xl/tables/table2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9"/>
  <workbookPr codeName="Ten_skoroszyt"/>
  <mc:AlternateContent xmlns:mc="http://schemas.openxmlformats.org/markup-compatibility/2006">
    <mc:Choice Requires="x15">
      <x15ac:absPath xmlns:x15ac="http://schemas.microsoft.com/office/spreadsheetml/2010/11/ac" url="https://d.docs.live.net/b91bc53ba743b3c6/Instytut Łukasiewicza/Warszawa/IMIF/Wolczynska/"/>
    </mc:Choice>
  </mc:AlternateContent>
  <xr:revisionPtr revIDLastSave="2" documentId="8_{6AF4DCC8-0DE5-4360-8B23-41AD1723600F}" xr6:coauthVersionLast="47" xr6:coauthVersionMax="47" xr10:uidLastSave="{9AD82BCC-2FFF-4419-957D-A530CA85FE87}"/>
  <bookViews>
    <workbookView xWindow="-120" yWindow="-120" windowWidth="38640" windowHeight="21120" firstSheet="22" activeTab="2" xr2:uid="{00000000-000D-0000-FFFF-FFFF00000000}"/>
  </bookViews>
  <sheets>
    <sheet name="Status (2)" sheetId="47" state="veryHidden" r:id="rId1"/>
    <sheet name="Słownik" sheetId="49" state="hidden" r:id="rId2"/>
    <sheet name="1-1w" sheetId="51" r:id="rId3"/>
    <sheet name="1-1" sheetId="37" state="hidden" r:id="rId4"/>
    <sheet name="1-2 241012" sheetId="52" state="hidden" r:id="rId5"/>
    <sheet name="1-2" sheetId="38" state="hidden" r:id="rId6"/>
    <sheet name="1-3 240513" sheetId="53" state="hidden" r:id="rId7"/>
    <sheet name="1-3" sheetId="39" state="hidden" r:id="rId8"/>
    <sheet name="1-2 240828" sheetId="60" state="hidden" r:id="rId9"/>
    <sheet name="1-3 240528" sheetId="59" state="hidden" r:id="rId10"/>
    <sheet name="1-2w" sheetId="66" r:id="rId11"/>
    <sheet name="1-4" sheetId="40" state="hidden" r:id="rId12"/>
    <sheet name="1-5" sheetId="42" state="hidden" r:id="rId13"/>
    <sheet name="1-6w" sheetId="67" r:id="rId14"/>
    <sheet name="1-6 240528" sheetId="63" state="hidden" r:id="rId15"/>
    <sheet name="1-6 240516" sheetId="62" state="hidden" r:id="rId16"/>
    <sheet name="1-6 240515" sheetId="56" state="hidden" r:id="rId17"/>
    <sheet name="1-6" sheetId="43" state="hidden" r:id="rId18"/>
    <sheet name="1-7 240528" sheetId="57" state="hidden" r:id="rId19"/>
    <sheet name="1-7" sheetId="44" state="hidden" r:id="rId20"/>
    <sheet name="1-7w" sheetId="65" r:id="rId21"/>
    <sheet name="1-8w" sheetId="68" r:id="rId22"/>
    <sheet name="Arkusz1" sheetId="69" r:id="rId23"/>
    <sheet name="1-8 240528" sheetId="58" state="hidden" r:id="rId24"/>
    <sheet name="1-8" sheetId="45" state="hidden" r:id="rId25"/>
    <sheet name="T" sheetId="48" state="hidden" r:id="rId26"/>
    <sheet name="MENU" sheetId="1" state="hidden" r:id="rId27"/>
    <sheet name="aparatura lekka" sheetId="12" state="hidden" r:id="rId28"/>
    <sheet name="MdE" sheetId="27" state="hidden" r:id="rId29"/>
    <sheet name="aparatura ciężka" sheetId="15" state="hidden" r:id="rId30"/>
    <sheet name="MI" sheetId="28" state="hidden" r:id="rId31"/>
    <sheet name="GaN" sheetId="34" state="hidden" r:id="rId32"/>
    <sheet name="LFP" sheetId="33" state="hidden" r:id="rId33"/>
    <sheet name="PUSSE" sheetId="29" state="hidden" r:id="rId34"/>
    <sheet name="LPP" sheetId="31" state="hidden" r:id="rId35"/>
    <sheet name="LGP" sheetId="30" state="hidden" r:id="rId36"/>
    <sheet name="LSS" sheetId="32" state="hidden" r:id="rId37"/>
    <sheet name="LME" sheetId="35" state="hidden" r:id="rId38"/>
    <sheet name="maile" sheetId="13" state="hidden" r:id="rId39"/>
    <sheet name="mail-CL" sheetId="8" state="hidden" r:id="rId40"/>
    <sheet name="CKL" sheetId="5" state="hidden" r:id="rId4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63" l="1"/>
  <c r="F48" i="63"/>
  <c r="F16" i="63"/>
  <c r="F11" i="63"/>
  <c r="F9" i="63"/>
  <c r="B3" i="63" s="1"/>
  <c r="B3" i="62" l="1"/>
  <c r="B3" i="60" l="1"/>
  <c r="B3" i="59" l="1"/>
  <c r="B3" i="58" l="1"/>
  <c r="B3" i="57"/>
  <c r="B3" i="56"/>
  <c r="K6" i="39"/>
  <c r="K7" i="39"/>
  <c r="K8" i="39"/>
  <c r="K9" i="39"/>
  <c r="K10" i="39"/>
  <c r="K11" i="39"/>
  <c r="K12" i="39"/>
  <c r="K13" i="39"/>
  <c r="K14" i="39"/>
  <c r="K15" i="39"/>
  <c r="K16" i="39"/>
  <c r="K17" i="39"/>
  <c r="K18" i="39"/>
  <c r="K19" i="39"/>
  <c r="K20" i="39"/>
  <c r="K21" i="39"/>
  <c r="K22" i="39"/>
  <c r="K23" i="39"/>
  <c r="K24" i="39"/>
  <c r="K25" i="39"/>
  <c r="K26" i="39"/>
  <c r="K27" i="39"/>
  <c r="K28" i="39"/>
  <c r="K29" i="39"/>
  <c r="K30" i="39"/>
  <c r="K31" i="39"/>
  <c r="K32" i="39"/>
  <c r="K33" i="39"/>
  <c r="K34" i="39"/>
  <c r="K35" i="39"/>
  <c r="K36" i="39"/>
  <c r="K37" i="39"/>
  <c r="K38" i="39"/>
  <c r="K39" i="39"/>
  <c r="K40" i="39"/>
  <c r="K41" i="39"/>
  <c r="K42" i="39"/>
  <c r="K43" i="39"/>
  <c r="K44" i="39"/>
  <c r="K45" i="39"/>
  <c r="K46" i="39"/>
  <c r="K47" i="39"/>
  <c r="K48" i="39"/>
  <c r="K49" i="39"/>
  <c r="K50" i="39"/>
  <c r="K51" i="39"/>
  <c r="K52" i="39"/>
  <c r="K53" i="39"/>
  <c r="K54" i="39"/>
  <c r="K55" i="39"/>
  <c r="K56" i="39"/>
  <c r="K57" i="39"/>
  <c r="K58" i="39"/>
  <c r="K59" i="39"/>
  <c r="K5" i="39"/>
  <c r="B3" i="53"/>
  <c r="B3" i="52"/>
  <c r="B3" i="48" l="1"/>
  <c r="H15" i="47"/>
  <c r="H21" i="47" s="1"/>
  <c r="I11" i="47"/>
  <c r="I8" i="47"/>
  <c r="I7" i="47"/>
  <c r="I6" i="47"/>
  <c r="I5" i="47"/>
  <c r="I4" i="47"/>
  <c r="F29" i="38" l="1"/>
  <c r="F43" i="37"/>
  <c r="C9" i="35" l="1"/>
  <c r="C9" i="34" l="1"/>
  <c r="C9" i="33"/>
  <c r="C9" i="32"/>
  <c r="C9" i="31" l="1"/>
  <c r="C9" i="30"/>
  <c r="C9" i="29"/>
  <c r="C9" i="28"/>
  <c r="C9" i="27"/>
  <c r="R63" i="12" l="1"/>
  <c r="R27" i="12" l="1"/>
  <c r="R26" i="12"/>
  <c r="R25" i="12"/>
  <c r="R24" i="12"/>
  <c r="P23" i="12"/>
  <c r="R23" i="12" s="1"/>
  <c r="P153" i="12"/>
  <c r="R153" i="12" s="1"/>
  <c r="P152" i="12"/>
  <c r="R152" i="12" s="1"/>
  <c r="P151" i="12"/>
  <c r="R151" i="12" s="1"/>
  <c r="P150" i="12"/>
  <c r="R150" i="12" s="1"/>
  <c r="P149" i="12"/>
  <c r="R149" i="12" s="1"/>
  <c r="P148" i="12"/>
  <c r="R148" i="12" s="1"/>
  <c r="P147" i="12"/>
  <c r="R147" i="12" s="1"/>
  <c r="P146" i="12"/>
  <c r="R146" i="12" s="1"/>
  <c r="P145" i="12"/>
  <c r="R145" i="12" s="1"/>
  <c r="P144" i="12"/>
  <c r="R144" i="12" s="1"/>
  <c r="P143" i="12"/>
  <c r="R143" i="12" s="1"/>
  <c r="P142" i="12"/>
  <c r="R142" i="12" s="1"/>
  <c r="P141" i="12"/>
  <c r="R141" i="12" s="1"/>
  <c r="P140" i="12"/>
  <c r="R140" i="12" s="1"/>
  <c r="P139" i="12"/>
  <c r="R139" i="12" s="1"/>
  <c r="P138" i="12"/>
  <c r="R138" i="12" s="1"/>
  <c r="P137" i="12"/>
  <c r="R137" i="12" s="1"/>
  <c r="P136" i="12"/>
  <c r="R136" i="12" s="1"/>
  <c r="Y130" i="12"/>
  <c r="X130" i="12"/>
  <c r="P115" i="12"/>
  <c r="R115" i="12" s="1"/>
  <c r="P114" i="12"/>
  <c r="R114" i="12" s="1"/>
  <c r="P113" i="12"/>
  <c r="R113" i="12" s="1"/>
  <c r="P112" i="12"/>
  <c r="R112" i="12" s="1"/>
  <c r="P111" i="12"/>
  <c r="R111" i="12" s="1"/>
  <c r="P110" i="12"/>
  <c r="R110" i="12" s="1"/>
  <c r="P109" i="12"/>
  <c r="R109" i="12" s="1"/>
  <c r="P108" i="12"/>
  <c r="R108" i="12" s="1"/>
  <c r="P107" i="12"/>
  <c r="R107" i="12" s="1"/>
  <c r="P106" i="12"/>
  <c r="R106" i="12" s="1"/>
  <c r="P105" i="12"/>
  <c r="R105" i="12" s="1"/>
  <c r="P104" i="12"/>
  <c r="R104" i="12" s="1"/>
  <c r="P103" i="12"/>
  <c r="R103" i="12" s="1"/>
  <c r="P102" i="12"/>
  <c r="R102" i="12" s="1"/>
  <c r="P101" i="12"/>
  <c r="R101" i="12" s="1"/>
  <c r="P100" i="12"/>
  <c r="R100" i="12" s="1"/>
  <c r="P99" i="12"/>
  <c r="R99" i="12" s="1"/>
  <c r="P98" i="12"/>
  <c r="R98" i="12" s="1"/>
  <c r="P97" i="12"/>
  <c r="R97" i="12" s="1"/>
  <c r="P96" i="12"/>
  <c r="R96" i="12" s="1"/>
  <c r="P95" i="12"/>
  <c r="R95" i="12" s="1"/>
  <c r="P94" i="12"/>
  <c r="R94" i="12" s="1"/>
  <c r="P93" i="12"/>
  <c r="R93" i="12" s="1"/>
  <c r="R92" i="12"/>
  <c r="P91" i="12"/>
  <c r="R91" i="12" s="1"/>
  <c r="P90" i="12"/>
  <c r="R90" i="12" s="1"/>
  <c r="P89" i="12"/>
  <c r="R89" i="12" s="1"/>
  <c r="P88" i="12"/>
  <c r="R88" i="12" s="1"/>
  <c r="P87" i="12"/>
  <c r="R87" i="12" s="1"/>
  <c r="P86" i="12"/>
  <c r="R86" i="12" s="1"/>
  <c r="P85" i="12"/>
  <c r="R85" i="12" s="1"/>
  <c r="P84" i="12"/>
  <c r="R84" i="12" s="1"/>
  <c r="P83" i="12"/>
  <c r="R83" i="12" s="1"/>
  <c r="P82" i="12"/>
  <c r="R82" i="12" s="1"/>
  <c r="P135" i="12"/>
  <c r="R135" i="12" s="1"/>
  <c r="P134" i="12"/>
  <c r="R134" i="12" s="1"/>
  <c r="P133" i="12"/>
  <c r="R133" i="12" s="1"/>
  <c r="P132" i="12"/>
  <c r="P131" i="12"/>
  <c r="R131" i="12" s="1"/>
  <c r="P64" i="12"/>
  <c r="R64" i="12" s="1"/>
  <c r="P62" i="12"/>
  <c r="R62" i="12" s="1"/>
  <c r="P61" i="12"/>
  <c r="R61" i="12" s="1"/>
  <c r="P60" i="12"/>
  <c r="R60" i="12" s="1"/>
  <c r="P59" i="12"/>
  <c r="R59" i="12" s="1"/>
  <c r="P58" i="12"/>
  <c r="R58" i="12" s="1"/>
  <c r="P57" i="12"/>
  <c r="R57" i="12" s="1"/>
  <c r="P56" i="12"/>
  <c r="R56" i="12" s="1"/>
  <c r="P55" i="12"/>
  <c r="R55" i="12" s="1"/>
  <c r="P54" i="12"/>
  <c r="R54" i="12" s="1"/>
  <c r="P53" i="12"/>
  <c r="R53" i="12" s="1"/>
  <c r="P52" i="12"/>
  <c r="P51" i="12"/>
  <c r="R51" i="12" s="1"/>
  <c r="P50" i="12"/>
  <c r="R50" i="12" s="1"/>
  <c r="P49" i="12"/>
  <c r="R49" i="12" s="1"/>
  <c r="P48" i="12"/>
  <c r="R48" i="12" s="1"/>
  <c r="P47" i="12"/>
  <c r="R47" i="12" s="1"/>
  <c r="P46" i="12"/>
  <c r="R46" i="12" s="1"/>
  <c r="P45" i="12"/>
  <c r="R45" i="12" s="1"/>
  <c r="P44" i="12"/>
  <c r="R44" i="12" s="1"/>
  <c r="P43" i="12"/>
  <c r="R43" i="12" s="1"/>
  <c r="P42" i="12"/>
  <c r="R42" i="12" s="1"/>
  <c r="P41" i="12"/>
  <c r="R41" i="12" s="1"/>
  <c r="P40" i="12"/>
  <c r="R40" i="12" s="1"/>
  <c r="P39" i="12"/>
  <c r="R39" i="12" s="1"/>
  <c r="P38" i="12"/>
  <c r="R38" i="12" s="1"/>
  <c r="P37" i="12"/>
  <c r="R37" i="12" s="1"/>
  <c r="P36" i="12"/>
  <c r="R36" i="12" s="1"/>
  <c r="P35" i="12"/>
  <c r="R35" i="12" s="1"/>
  <c r="P34" i="12"/>
  <c r="R34" i="12" s="1"/>
  <c r="P33" i="12"/>
  <c r="R33" i="12" s="1"/>
  <c r="P32" i="12"/>
  <c r="R32" i="12" s="1"/>
  <c r="P31" i="12"/>
  <c r="R31" i="12" s="1"/>
  <c r="P30" i="12"/>
  <c r="P29" i="12"/>
  <c r="R29" i="12" s="1"/>
  <c r="P28" i="12"/>
  <c r="R28" i="12" s="1"/>
  <c r="R22" i="12"/>
  <c r="R21" i="12"/>
  <c r="R20" i="12"/>
  <c r="R19" i="12"/>
  <c r="R18" i="12"/>
  <c r="R17" i="12"/>
  <c r="R16" i="12"/>
  <c r="P15" i="12"/>
  <c r="R15" i="12" s="1"/>
  <c r="P14" i="12"/>
  <c r="R14" i="12" s="1"/>
  <c r="P13" i="12"/>
  <c r="R13" i="12" s="1"/>
  <c r="P12" i="12"/>
  <c r="R12" i="12" s="1"/>
  <c r="P11" i="12"/>
  <c r="R11" i="12" s="1"/>
  <c r="P10" i="12"/>
  <c r="R10" i="12" s="1"/>
  <c r="P9" i="12"/>
  <c r="R9" i="12" s="1"/>
  <c r="P8" i="12"/>
  <c r="R8" i="12" s="1"/>
  <c r="R7" i="12"/>
  <c r="R6" i="12"/>
  <c r="P5" i="12"/>
  <c r="R5" i="12" s="1"/>
  <c r="P4" i="12"/>
  <c r="R4" i="12" s="1"/>
  <c r="P3" i="12"/>
  <c r="R3" i="12" s="1"/>
  <c r="P2" i="12"/>
  <c r="X51" i="12" l="1"/>
  <c r="X135" i="12"/>
  <c r="Y115" i="12"/>
  <c r="R132" i="12"/>
  <c r="Y135" i="12" s="1"/>
  <c r="R30" i="12"/>
  <c r="Y51" i="12" s="1"/>
  <c r="X115" i="12"/>
  <c r="X64" i="12"/>
  <c r="R52" i="12"/>
  <c r="Y64" i="12" s="1"/>
  <c r="R2" i="12"/>
  <c r="Y22" i="12" s="1"/>
  <c r="X22"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Wawrzyniec Kaszub | Łukasiewicz - IMiF</author>
  </authors>
  <commentList>
    <comment ref="F1" authorId="0" shapeId="0" xr:uid="{00000000-0006-0000-2100-000001000000}">
      <text>
        <r>
          <rPr>
            <b/>
            <sz val="9"/>
            <color rgb="FF000000"/>
            <rFont val="Tahoma"/>
            <family val="2"/>
            <charset val="238"/>
          </rPr>
          <t>Wawrzyniec Kaszub | Łukasiewicz - IMiF:</t>
        </r>
        <r>
          <rPr>
            <sz val="9"/>
            <color rgb="FF000000"/>
            <rFont val="Tahoma"/>
            <family val="2"/>
            <charset val="238"/>
          </rPr>
          <t xml:space="preserve">
</t>
        </r>
        <r>
          <rPr>
            <sz val="9"/>
            <color rgb="FF000000"/>
            <rFont val="Tahoma"/>
            <family val="2"/>
            <charset val="238"/>
          </rPr>
          <t xml:space="preserve">A-aparatura
</t>
        </r>
        <r>
          <rPr>
            <sz val="9"/>
            <color rgb="FF000000"/>
            <rFont val="Tahoma"/>
            <family val="2"/>
            <charset val="238"/>
          </rPr>
          <t xml:space="preserve">R-relokacja
</t>
        </r>
        <r>
          <rPr>
            <sz val="9"/>
            <color rgb="FF000000"/>
            <rFont val="Tahoma"/>
            <family val="2"/>
            <charset val="238"/>
          </rPr>
          <t xml:space="preserve">S-software
</t>
        </r>
        <r>
          <rPr>
            <sz val="9"/>
            <color rgb="FF000000"/>
            <rFont val="Tahoma"/>
            <family val="2"/>
            <charset val="238"/>
          </rPr>
          <t>I-pozostałe</t>
        </r>
      </text>
    </comment>
  </commentList>
</comments>
</file>

<file path=xl/sharedStrings.xml><?xml version="1.0" encoding="utf-8"?>
<sst xmlns="http://schemas.openxmlformats.org/spreadsheetml/2006/main" count="7182" uniqueCount="1522">
  <si>
    <t>przygotowanie PFU</t>
  </si>
  <si>
    <t>Nazwa instytutu</t>
  </si>
  <si>
    <t>Nazwa laboratorium funcjonująca w projekcie</t>
  </si>
  <si>
    <t>Zadanie</t>
  </si>
  <si>
    <t>SKRÓT</t>
  </si>
  <si>
    <t>zadanie</t>
  </si>
  <si>
    <t>kontakt</t>
  </si>
  <si>
    <t>infrastruktura lekka</t>
  </si>
  <si>
    <t>przejdź</t>
  </si>
  <si>
    <t>komunikacja 9.11</t>
  </si>
  <si>
    <t>kwoty z modelu finansowego netto</t>
  </si>
  <si>
    <t>nazwy plików</t>
  </si>
  <si>
    <t>komunikacja: aparatura</t>
  </si>
  <si>
    <t>komunikacja: personel</t>
  </si>
  <si>
    <t>Instytut Mikroelektoniki i Fotoniki</t>
  </si>
  <si>
    <t>Laboratorium Zaawansowanych Materiałów Funkcjonalnych</t>
  </si>
  <si>
    <t>1. Laboratorium Materiałów dla Energetyki</t>
  </si>
  <si>
    <t>MdE</t>
  </si>
  <si>
    <t>1-1</t>
  </si>
  <si>
    <t>Rafał Zybała; Michał Borysiewicz</t>
  </si>
  <si>
    <t>ok</t>
  </si>
  <si>
    <t>240412 czasu dostawy i relokacji_GB42</t>
  </si>
  <si>
    <t>2. Laboratorium Materiałów Inteligentnych</t>
  </si>
  <si>
    <t>MI</t>
  </si>
  <si>
    <t>1-2</t>
  </si>
  <si>
    <t>Anna Kozłowska; Kamila Leśniewska-Matys</t>
  </si>
  <si>
    <t>240327 czasu dostawy i relokacji GB4-1 KLM ver2 (2)</t>
  </si>
  <si>
    <t>Laboratorium Technologii Przyrządów GaN i Mikromontażu</t>
  </si>
  <si>
    <t>3. Laboratorium Technologii Przyrządów GaN i Mikromontażu</t>
  </si>
  <si>
    <t>GaN</t>
  </si>
  <si>
    <t>1-3</t>
  </si>
  <si>
    <t>Anna Szerling + zespół</t>
  </si>
  <si>
    <t>240325 czasu dostawy i relokacji Asz</t>
  </si>
  <si>
    <t>Laboratorium Fotoniki Podczerwieni</t>
  </si>
  <si>
    <t>4. Laboratorium Fotoniki Podczerwieni</t>
  </si>
  <si>
    <t>LFP</t>
  </si>
  <si>
    <t>1-4</t>
  </si>
  <si>
    <t>Kamil Pierściński + zespół</t>
  </si>
  <si>
    <t>240327 czasy dostawy i relokacji - Fotonika Podczerwieni-KP</t>
  </si>
  <si>
    <t>Laboratorium Projektowania Układów Scalonych i Systemów Elektronicznych</t>
  </si>
  <si>
    <t>5. Laboratorium Projektowania Układów Scalonych i Systemów Elektronicznych</t>
  </si>
  <si>
    <t>PUSSE</t>
  </si>
  <si>
    <t>1-5</t>
  </si>
  <si>
    <t>Grzegorz Jańczyk; 
Dariusz Szmigiel</t>
  </si>
  <si>
    <t>240327 czasu dostawy i relokacji GJ</t>
  </si>
  <si>
    <t>Laboratorium Centrum Grafenu i Innowacyjnych Nanotechnologii</t>
  </si>
  <si>
    <t>6. Centrum Grafenu - Laboratorium Pasywacji i Processingu</t>
  </si>
  <si>
    <t>LPP</t>
  </si>
  <si>
    <t>1-6</t>
  </si>
  <si>
    <t>Tymoteusz Ciuk</t>
  </si>
  <si>
    <t>240325 czasu dostawy i relokacji 11.04.2024</t>
  </si>
  <si>
    <t>7. Centrum Grafenu - Linia Grafenu Płatkowego</t>
  </si>
  <si>
    <t>LGP</t>
  </si>
  <si>
    <t>1-7</t>
  </si>
  <si>
    <t>Adrian Chlanda</t>
  </si>
  <si>
    <t>240325 czasu dostawy i relokacji_ACH</t>
  </si>
  <si>
    <t>Laboratorium Szkieł i Światłowodów Specjalnych</t>
  </si>
  <si>
    <t>8. Laboratorium Szkieł i Światłowodów Specjalnych</t>
  </si>
  <si>
    <t>LSS</t>
  </si>
  <si>
    <t>1-8</t>
  </si>
  <si>
    <t>Przemysław Gołębiewski</t>
  </si>
  <si>
    <t>240325 czasu dostawy i relokacji_Lab_szkieł_i_światłowodów</t>
  </si>
  <si>
    <t>Instytut Tele- i Radiotechniczny</t>
  </si>
  <si>
    <t>Laboratorium Obwodów Drukowanych i  Montażu Elektronicznego</t>
  </si>
  <si>
    <t>9. Laboratorium Obwodów Drukowanych i  Montażu Elektronicznego</t>
  </si>
  <si>
    <t>LME</t>
  </si>
  <si>
    <t>Andrzej Nowakowski; Paweł Główka</t>
  </si>
  <si>
    <t>gotowe - już w modelu finansowym</t>
  </si>
  <si>
    <t>Politechnika Warszawska</t>
  </si>
  <si>
    <t>CEZAMAT</t>
  </si>
  <si>
    <t>10. CEZAMAT</t>
  </si>
  <si>
    <t>CMT</t>
  </si>
  <si>
    <t>Krzysztof Łaba</t>
  </si>
  <si>
    <t>-</t>
  </si>
  <si>
    <t>Infrastruktura lekka - podsumowanie:</t>
  </si>
  <si>
    <t>KWOTY NETTO</t>
  </si>
  <si>
    <t>Infrastruktura ciężka; Wójczyńska - podsumowanie:</t>
  </si>
  <si>
    <t>Infrastruktura ciężka; Aleje - podsumowanie:</t>
  </si>
  <si>
    <t>Infrastruktura ciężka; ITR - podsumowanie:</t>
  </si>
  <si>
    <t>OGÓŁEM:</t>
  </si>
  <si>
    <t>lokalizacje</t>
  </si>
  <si>
    <t>Pomysły:</t>
  </si>
  <si>
    <t>Al. Lotników, Wwa</t>
  </si>
  <si>
    <t>1.</t>
  </si>
  <si>
    <t>Wpisac po zaakceptowaniu rozkladu pomieszczen info nt numeru pomieszczenia</t>
  </si>
  <si>
    <t>ul. Wólczyńska, Wwa</t>
  </si>
  <si>
    <t>ul. Okulickiego, Piaseczno</t>
  </si>
  <si>
    <t>ul. Konstruktorska, Wwa</t>
  </si>
  <si>
    <t>ul. Krakowiaków, Wwa</t>
  </si>
  <si>
    <t>niesprecyzowane</t>
  </si>
  <si>
    <t>brak</t>
  </si>
  <si>
    <t>grupowanie</t>
  </si>
  <si>
    <t>osobny</t>
  </si>
  <si>
    <t>nie dotyczy</t>
  </si>
  <si>
    <t>lab:</t>
  </si>
  <si>
    <t>Laboratorium materiałów dla energetyki (zad. 1, podzadanie 1)</t>
  </si>
  <si>
    <t>autor:</t>
  </si>
  <si>
    <t>Rafał Zybała</t>
  </si>
  <si>
    <t>lp.</t>
  </si>
  <si>
    <t>urządzenie lub zestaw urządzeń</t>
  </si>
  <si>
    <t>zakup/relokacja (wybierz z listy)</t>
  </si>
  <si>
    <t>zasilanie</t>
  </si>
  <si>
    <t>chłodzenie</t>
  </si>
  <si>
    <t>gazy</t>
  </si>
  <si>
    <t>wentylacja</t>
  </si>
  <si>
    <t>inne wymagania</t>
  </si>
  <si>
    <t>PIŁA DISCO DAD2H6TM</t>
  </si>
  <si>
    <t>relokacja</t>
  </si>
  <si>
    <t>3 fazowe</t>
  </si>
  <si>
    <t>tak, jakie: sprężone powietrze</t>
  </si>
  <si>
    <t>standard</t>
  </si>
  <si>
    <t xml:space="preserve">woda dejonizowana, próżnia centralna </t>
  </si>
  <si>
    <t>SZLIFIERKA G&amp;N</t>
  </si>
  <si>
    <t>CENTRUM OBRÓBCZE (FREZARKA)</t>
  </si>
  <si>
    <t>agregat indywidualny</t>
  </si>
  <si>
    <t>PLOTER LASEROWY (GRAWERKA)</t>
  </si>
  <si>
    <t>1 fazowe</t>
  </si>
  <si>
    <t>wyciąg dedykowany</t>
  </si>
  <si>
    <t>SZLIFIERKA TAŚMOWA</t>
  </si>
  <si>
    <t>PIŁA TAŚMOWA</t>
  </si>
  <si>
    <t>STÓŁ WARSZTATOWY (WIERTARKA STOŁOWA, SZLIFIERKA STOŁOWA, IMADŁO ITP.)</t>
  </si>
  <si>
    <t>PROFILOMETR DEKTAK</t>
  </si>
  <si>
    <t>pomieszczenie czyste</t>
  </si>
  <si>
    <t>SEM MIKROSKOP</t>
  </si>
  <si>
    <t>FINETECH (URZĄDZENIE DO PRECYZYJNEGO LUTOWANIA)</t>
  </si>
  <si>
    <t>BONDER (URZĄDZENIE DO POŁĄCZEŃ DRUTOWYCH)</t>
  </si>
  <si>
    <t>DENTON (NAPYLARKA)</t>
  </si>
  <si>
    <t>centralne z budynku</t>
  </si>
  <si>
    <t>duża moc zasilająca 30 kW i chłodząca 30 kW,  duże gabaryty, trzeba odpowiednio zabezpieczyć do transportu.</t>
  </si>
  <si>
    <t>ULVAC (SPATERING)</t>
  </si>
  <si>
    <t>duże gabaryty, trzeba odpowiednio zabezpieczyć do transportu.</t>
  </si>
  <si>
    <t>PIEC RTP</t>
  </si>
  <si>
    <t>tak, jakie: azot, argon,  sprężone powietrze</t>
  </si>
  <si>
    <t>MIIKROSKOP OPTYCZNY + STANOWISKO KOMPUTEROWE</t>
  </si>
  <si>
    <t>Drobny sprzęt laboratoryjny (suszarki, wagi, szafy itp..)</t>
  </si>
  <si>
    <t>Prasa do spiekania w wysokiej temperaturze techniką FAST/SPS</t>
  </si>
  <si>
    <t>zakup</t>
  </si>
  <si>
    <t>duża moc zasilająca 120 kW i chłodząca 120 kW - ale w chwilowych cyklach na proces  (ok. 30 min./dzień)</t>
  </si>
  <si>
    <t>Zestaw do wytwarzania, kształtowania i charakteryzacji cienkich warstw materiałów porowatych (m.in. reaktory do wytwarzania cienkich warstw tlenkowych i cienkich warstw porowatych technikami reaktywnego rozpylania katodowego, maskaligner, dyfraktometr)</t>
  </si>
  <si>
    <t>tak, jakie:  azot, argon, wodór,  sprężone powietrze, gazy specjalne</t>
  </si>
  <si>
    <t xml:space="preserve">1 fazowe też, woda dejonizowana, </t>
  </si>
  <si>
    <t>Zestaw aparaturowy do preparatyki i charakteryzacji materiałów proszkowych (m.in. atomizer do proszków metalicznych i półprzewodnikowych, zestaw do wytwarzania elektrod i przyrządów superkondensatorowych z materiałów proszkowych, komory rękawicowe, mastersizer, mikroskop optyczny/laserowy, analizator ramanowski, piec do obróbki termicznej w atmosferze ochronnej, młyny planetarne)</t>
  </si>
  <si>
    <t>tak, jakie: azot, argon, wodór,  sprężone powietrze</t>
  </si>
  <si>
    <t xml:space="preserve">1 fazowe też, woda dejonizowana, próżnia centralna </t>
  </si>
  <si>
    <t>Zestaw aparaturowy do termicznej i jakościowej charakteryzacji materiałów (m.in. spektrometr masowy typu QMS, absorpcyjny spektrometr atomowy typu ASS, układ do precyzyjnego rozcieńczania gazów)</t>
  </si>
  <si>
    <t>tak, jakie: argon, azot, gazy specjalne</t>
  </si>
  <si>
    <t>odprowadzenie gazów ze stanowiska</t>
  </si>
  <si>
    <t>1 fazowe też</t>
  </si>
  <si>
    <t>Zestaw aparaturowy do precyzyjnej i ultraprecyzyjnej obróbki materiałów do badań (m.in. ultraprecyzyjna piła diamentowa typu DISCO, przecinarka diamentowa, polerko-szlifierka, prasa do inkludowania na gorąco, elektrodrążarka, przecinarka laserowa)</t>
  </si>
  <si>
    <t>odprowadzenie gazów z pomop próżniowych</t>
  </si>
  <si>
    <t xml:space="preserve">Zestaw precyzyjnego sprzętu laboratoryjnego do syntezy materiałów w czystych warunkach (m.in. wagi analityczne, pompy próżniowe, dygestoria, meble laboratoryjne, suszarki laboratoryjne, wyparka, wirówka,    </t>
  </si>
  <si>
    <t>dedykowana dla dygestoriów</t>
  </si>
  <si>
    <t>doprowadzenie mediów (woda, doda dejonizowana, odpływy) dla dygestoriów</t>
  </si>
  <si>
    <t>Zestaw do charakteryzacji elektrycznej materiałów, struktur i przyrządów (m.in. przenośny potencjostat wielokanałowy, źródła prądowe, woltomierz)</t>
  </si>
  <si>
    <t>SPATERING TC</t>
  </si>
  <si>
    <t>standard - centralna wentylacja + klimatyzacja</t>
  </si>
  <si>
    <t>Czas potrzebny na zakup, dostawę lub relokację urządzeń na potrzeby harmonogramu inwestycji.</t>
  </si>
  <si>
    <r>
      <t xml:space="preserve">Przetarg (wybierz z listy: TAK; </t>
    </r>
    <r>
      <rPr>
        <i/>
        <sz val="11"/>
        <color theme="1"/>
        <rFont val="Calibri"/>
        <family val="2"/>
        <charset val="238"/>
        <scheme val="minor"/>
      </rPr>
      <t>brak</t>
    </r>
    <r>
      <rPr>
        <sz val="11"/>
        <color theme="1"/>
        <rFont val="Calibri"/>
        <family val="2"/>
        <charset val="238"/>
        <scheme val="minor"/>
      </rPr>
      <t>)</t>
    </r>
  </si>
  <si>
    <t>czas dostawy i instalacji/czas relokacji i instalacji</t>
  </si>
  <si>
    <t>Planowany budżet</t>
  </si>
  <si>
    <t>Przewidywane ryzyka</t>
  </si>
  <si>
    <t>uwagi</t>
  </si>
  <si>
    <t>Lokalizacja</t>
  </si>
  <si>
    <t>Lliczba sztuk</t>
  </si>
  <si>
    <t>Wszystkie pozycje do relokacji beż przetargu</t>
  </si>
  <si>
    <t>Czas relokacji 1 mc. od zakończenia remontu pomieszczeń - ~remont 1mc. Po uzyskaniu zgody</t>
  </si>
  <si>
    <t xml:space="preserve">Planowany budżet wspólny dla relokowanych urządzeń to ~140 000 zł + niemożliwa do oszacowania kwota na przygotowanie pomieszczeń </t>
  </si>
  <si>
    <t>Ryzyko związane z "podziałem" pomieszczeń na bud. 8</t>
  </si>
  <si>
    <t>Duże gabaryty, trzeba odpowiednio zabezpieczyć do transportu.</t>
  </si>
  <si>
    <t>przetarg</t>
  </si>
  <si>
    <t>4 mc.</t>
  </si>
  <si>
    <t>Duże gabaryty + moc ok 120 KW</t>
  </si>
  <si>
    <t>Duże gabaryty</t>
  </si>
  <si>
    <t>3 mc.</t>
  </si>
  <si>
    <t>1 mc.</t>
  </si>
  <si>
    <t>Laboratorium materiałów inteligentnych (zad. 1, podzadanie 2)</t>
  </si>
  <si>
    <t>suma:</t>
  </si>
  <si>
    <t>Przetarg 
(wybierz z listy)</t>
  </si>
  <si>
    <t>Planowany budżet w [zł]</t>
  </si>
  <si>
    <t>Lokalizacja 
(wybierz z listy)</t>
  </si>
  <si>
    <t>grupowanie 
(wybierz z listy)</t>
  </si>
  <si>
    <t>konkurs KPO 
(wybierz z listy)</t>
  </si>
  <si>
    <t>Spektogoniometr</t>
  </si>
  <si>
    <t>3 miesiące</t>
  </si>
  <si>
    <t>KPO I</t>
  </si>
  <si>
    <t>Spektrofotometr UV- Vis</t>
  </si>
  <si>
    <t>Mikroskop cyfrowy z wyposażeniem</t>
  </si>
  <si>
    <t>2 miesiące</t>
  </si>
  <si>
    <t>Młynek planetarny z wyposażeniem i akcesoriami</t>
  </si>
  <si>
    <t>1 miesiąc</t>
  </si>
  <si>
    <t>Liofilizator (suszarka sublimacyjna)</t>
  </si>
  <si>
    <t>Piec komorowy do 1700C, Ad. Zestw urzadzeń do nakładania, obróbki termicznej warstw funkcjonalnych: piec muflowy do 1300C (konkurs ofert)</t>
  </si>
  <si>
    <t>wymagana instalacja wyciągowa, podłączenie azotu</t>
  </si>
  <si>
    <t>Ad. Stanowisko do preparatyki próbek: dygestrorium, szafy laboratoryjne z podłączeniem do wyciagu, stanowisko: zlew ceramiczny, stół laboratoryjny chemoodporny z szafkami  (konkurs ofert)</t>
  </si>
  <si>
    <t>Ad. Stanowisko do preparatyki próbek: komora rekawicowa akrylowa  (konkurs ofert)</t>
  </si>
  <si>
    <t>Ad. Stanowisko do preparatyki próbek: waga precyzyjna  (konkurs ofert)</t>
  </si>
  <si>
    <t>Ad. Stanowisko do preparatyki próbek: przesiewacz do proszków z sitami  (konkurs ofert)</t>
  </si>
  <si>
    <t>Ad. Zestaw urzadzeń do nakładania, obróbki termicznej warstw funkcjonalnych: spin coater  (konkurs ofert)</t>
  </si>
  <si>
    <t>Ad. Zestaw urzadzeń do nakładania, obróbki termicznej warstw funkcjonalnych: dip coater  (konkurs ofert)</t>
  </si>
  <si>
    <t>Ad. Zestaw urzadzeń do nakładania, obróbki termicznej warstw funkcjonalnych: wyparka próżniowa z kontrolerem próżni i pompą próżniową  (konkurs ofert)</t>
  </si>
  <si>
    <t>Ad. Zestaw urzadzeń do nakładania, obróbki termicznej warstw funkcjonalnych: suszarka z wolnym obiegiem (konkurs ofert)</t>
  </si>
  <si>
    <t>Ad. Zestw urzadzeń do nakładania, obróbki termicznej warstw funkcjonalnych: automatyczny aplikator powłok (konkurs ofert)</t>
  </si>
  <si>
    <t xml:space="preserve">Stół optyczny z wyposażeniem (laser OPOTEK, monochromator, stabilizator napięcia, pompa do kriostatu, głowica do kriostatu, oscyloskop, wzmacniacz, fotopowielacz, klatka Faradaya); waga łączna ok.  1850 kg, wymiary stołu : 4000 x 1500 mm (wymagane zaciemnienie okien w 100% oraz klimatyzacja); </t>
  </si>
  <si>
    <t>duża waga stanowiska ok. 1 850kg</t>
  </si>
  <si>
    <t>wymagane zaciemnienie pomieszczenia, klimatyzacja</t>
  </si>
  <si>
    <t xml:space="preserve">Stół optyczny 1000x1500 mm z wyposażeniem (monochromator, zasilacz laserowy); waga łączna ok. 650 kg, wymiary stołu: 1800 x 1500 mm (wymagane zaciemnienie okien w 100% oraz klimatyzacja); </t>
  </si>
  <si>
    <t>duża waga stanowiska ok. 650kg</t>
  </si>
  <si>
    <t xml:space="preserve">Stół optyczny z wyposażeniem (kamera termowizyjna, kamera IR); waga łączna ok. 400kg, wymiary stołu: 1500 x 900 mm; </t>
  </si>
  <si>
    <t>waga stanowiska 400kg</t>
  </si>
  <si>
    <t xml:space="preserve">Stół optyczny z wyposażeniem (stanowisko pomiarów fotometrycznych) o wymiarach 1200x3500 mm; </t>
  </si>
  <si>
    <t>waga stanowiska ok. 650kg</t>
  </si>
  <si>
    <t xml:space="preserve">Stół optyczny z wyposażeniem (stanowisko pomiarów optycznych) o wymiarach 1200x3500 mm; </t>
  </si>
  <si>
    <t xml:space="preserve">Urządzenie do fotokatalizy z wyposażeniem; </t>
  </si>
  <si>
    <t>Urządzenia laboratorium chemicznego: dygestorium, suszarka próżniowa, suszarka z wolnym obiegiem, młynek planetarny, stacja wody dejonizowanej, drobne wyposażenie laboratorium chemicznego np. waga analityczma, łaźnia wodna, myjka ultradźwiękowa itd.</t>
  </si>
  <si>
    <t>wymagana instalacja wyciągowa</t>
  </si>
  <si>
    <t>Piec komorowy do 1600C z oknem optycznym, piec muflowy do 1300C</t>
  </si>
  <si>
    <t>Szafy/ regały z drobnym wyposażeniem laboratorium optycznego i chemicznego</t>
  </si>
  <si>
    <t>Laboratorium:</t>
  </si>
  <si>
    <t>Laboratorium materiałów inteligentnych (zad. 1, podzadanie 2);</t>
  </si>
  <si>
    <t>OGROMNA PROŚBA O DOPISANIE DO TYTUŁU OZNACZENIA: [ZADANIE]-[PODZADANIE] z tytułu laboratorium powyżej</t>
  </si>
  <si>
    <t>ul. Wólczyńska 133, budynek 8 Warszawa</t>
  </si>
  <si>
    <r>
      <t xml:space="preserve">Piec komorowy do 1700C, </t>
    </r>
    <r>
      <rPr>
        <sz val="11"/>
        <color theme="1"/>
        <rFont val="Calibri"/>
        <family val="2"/>
        <charset val="238"/>
        <scheme val="minor"/>
      </rPr>
      <t xml:space="preserve">Ad. Zestw urzadzeń do nakładania, obróbki termicznej warstw funkcjonalnych: </t>
    </r>
    <r>
      <rPr>
        <b/>
        <sz val="11"/>
        <color theme="1"/>
        <rFont val="Calibri"/>
        <family val="2"/>
        <charset val="238"/>
        <scheme val="minor"/>
      </rPr>
      <t>piec muflowy do 1300C</t>
    </r>
    <r>
      <rPr>
        <sz val="11"/>
        <color theme="1"/>
        <rFont val="Calibri"/>
        <family val="2"/>
        <charset val="238"/>
        <scheme val="minor"/>
      </rPr>
      <t xml:space="preserve"> </t>
    </r>
    <r>
      <rPr>
        <sz val="11"/>
        <color rgb="FFFF0000"/>
        <rFont val="Calibri"/>
        <family val="2"/>
        <charset val="238"/>
        <scheme val="minor"/>
      </rPr>
      <t>(konkurs ofert)</t>
    </r>
  </si>
  <si>
    <r>
      <t xml:space="preserve">Ad. Stanowisko do preparatyki próbek: </t>
    </r>
    <r>
      <rPr>
        <b/>
        <sz val="11"/>
        <color theme="1"/>
        <rFont val="Calibri"/>
        <family val="2"/>
        <charset val="238"/>
        <scheme val="minor"/>
      </rPr>
      <t>dygestrorium, szafy laboratoryjne z podłączeniem do wyciagu, stanowisko: zlew ceramiczny, stół laboratoryjny chemoodporny z szafkami</t>
    </r>
    <r>
      <rPr>
        <sz val="11"/>
        <color theme="1"/>
        <rFont val="Calibri"/>
        <family val="2"/>
        <charset val="238"/>
        <scheme val="minor"/>
      </rPr>
      <t xml:space="preserve">  </t>
    </r>
    <r>
      <rPr>
        <sz val="11"/>
        <color rgb="FFFF0000"/>
        <rFont val="Calibri"/>
        <family val="2"/>
        <charset val="238"/>
        <scheme val="minor"/>
      </rPr>
      <t>(konkurs ofert)</t>
    </r>
  </si>
  <si>
    <r>
      <t xml:space="preserve">Ad. Stanowisko do preparatyki próbek: </t>
    </r>
    <r>
      <rPr>
        <b/>
        <sz val="11"/>
        <color theme="1"/>
        <rFont val="Calibri"/>
        <family val="2"/>
        <charset val="238"/>
        <scheme val="minor"/>
      </rPr>
      <t>komora rekawicowa akrylowa</t>
    </r>
    <r>
      <rPr>
        <sz val="11"/>
        <color theme="1"/>
        <rFont val="Calibri"/>
        <family val="2"/>
        <charset val="238"/>
        <scheme val="minor"/>
      </rPr>
      <t xml:space="preserve">  </t>
    </r>
    <r>
      <rPr>
        <sz val="11"/>
        <color rgb="FFFF0000"/>
        <rFont val="Calibri"/>
        <family val="2"/>
        <charset val="238"/>
        <scheme val="minor"/>
      </rPr>
      <t>(konkurs ofert)</t>
    </r>
  </si>
  <si>
    <r>
      <t xml:space="preserve">Ad. Stanowisko do preparatyki próbek: </t>
    </r>
    <r>
      <rPr>
        <b/>
        <sz val="11"/>
        <color theme="1"/>
        <rFont val="Calibri"/>
        <family val="2"/>
        <charset val="238"/>
        <scheme val="minor"/>
      </rPr>
      <t>waga precyzyjna</t>
    </r>
    <r>
      <rPr>
        <sz val="11"/>
        <color theme="1"/>
        <rFont val="Calibri"/>
        <family val="2"/>
        <charset val="238"/>
        <scheme val="minor"/>
      </rPr>
      <t xml:space="preserve">  </t>
    </r>
    <r>
      <rPr>
        <sz val="11"/>
        <color rgb="FFFF0000"/>
        <rFont val="Calibri"/>
        <family val="2"/>
        <charset val="238"/>
        <scheme val="minor"/>
      </rPr>
      <t>(konkurs ofert)</t>
    </r>
  </si>
  <si>
    <r>
      <t xml:space="preserve">Ad. Stanowisko do preparatyki próbek: </t>
    </r>
    <r>
      <rPr>
        <b/>
        <sz val="11"/>
        <color theme="1"/>
        <rFont val="Calibri"/>
        <family val="2"/>
        <charset val="238"/>
        <scheme val="minor"/>
      </rPr>
      <t>przesiewacz do proszków z sitami</t>
    </r>
    <r>
      <rPr>
        <sz val="11"/>
        <color theme="1"/>
        <rFont val="Calibri"/>
        <family val="2"/>
        <charset val="238"/>
        <scheme val="minor"/>
      </rPr>
      <t xml:space="preserve"> </t>
    </r>
    <r>
      <rPr>
        <sz val="11"/>
        <color rgb="FFFF0000"/>
        <rFont val="Calibri"/>
        <family val="2"/>
        <charset val="238"/>
        <scheme val="minor"/>
      </rPr>
      <t xml:space="preserve"> (konkurs ofert)</t>
    </r>
  </si>
  <si>
    <r>
      <t>Ad. Zestaw urzadzeń do nakładania, obróbki termicznej warstw funkcjonalnych:</t>
    </r>
    <r>
      <rPr>
        <b/>
        <sz val="11"/>
        <color theme="1"/>
        <rFont val="Calibri"/>
        <family val="2"/>
        <charset val="238"/>
        <scheme val="minor"/>
      </rPr>
      <t xml:space="preserve"> spin coater</t>
    </r>
    <r>
      <rPr>
        <sz val="11"/>
        <color theme="1"/>
        <rFont val="Calibri"/>
        <family val="2"/>
        <charset val="238"/>
        <scheme val="minor"/>
      </rPr>
      <t xml:space="preserve">  </t>
    </r>
    <r>
      <rPr>
        <sz val="11"/>
        <color rgb="FFFF0000"/>
        <rFont val="Calibri"/>
        <family val="2"/>
        <charset val="238"/>
        <scheme val="minor"/>
      </rPr>
      <t>(konkurs ofert)</t>
    </r>
  </si>
  <si>
    <r>
      <t xml:space="preserve">Ad. Zestaw urzadzeń do nakładania, obróbki termicznej warstw funkcjonalnych: </t>
    </r>
    <r>
      <rPr>
        <b/>
        <sz val="11"/>
        <color theme="1"/>
        <rFont val="Calibri"/>
        <family val="2"/>
        <charset val="238"/>
        <scheme val="minor"/>
      </rPr>
      <t>dip coater</t>
    </r>
    <r>
      <rPr>
        <sz val="11"/>
        <color theme="1"/>
        <rFont val="Calibri"/>
        <family val="2"/>
        <charset val="238"/>
        <scheme val="minor"/>
      </rPr>
      <t xml:space="preserve">  </t>
    </r>
    <r>
      <rPr>
        <sz val="11"/>
        <color rgb="FFFF0000"/>
        <rFont val="Calibri"/>
        <family val="2"/>
        <charset val="238"/>
        <scheme val="minor"/>
      </rPr>
      <t>(konkurs ofert)</t>
    </r>
  </si>
  <si>
    <r>
      <t xml:space="preserve">Ad. Zestaw urzadzeń do nakładania, obróbki termicznej warstw funkcjonalnych: </t>
    </r>
    <r>
      <rPr>
        <b/>
        <sz val="11"/>
        <color theme="1"/>
        <rFont val="Calibri"/>
        <family val="2"/>
        <charset val="238"/>
        <scheme val="minor"/>
      </rPr>
      <t>wyparka próżniowa z kontrolerem próżni i pompą próżniową</t>
    </r>
    <r>
      <rPr>
        <sz val="11"/>
        <color theme="1"/>
        <rFont val="Calibri"/>
        <family val="2"/>
        <charset val="238"/>
        <scheme val="minor"/>
      </rPr>
      <t xml:space="preserve"> </t>
    </r>
    <r>
      <rPr>
        <sz val="11"/>
        <color rgb="FFFF0000"/>
        <rFont val="Calibri"/>
        <family val="2"/>
        <charset val="238"/>
        <scheme val="minor"/>
      </rPr>
      <t xml:space="preserve"> (konkurs ofert)</t>
    </r>
  </si>
  <si>
    <r>
      <t xml:space="preserve">Ad. Zestaw urzadzeń do nakładania, obróbki termicznej warstw funkcjonalnych: </t>
    </r>
    <r>
      <rPr>
        <b/>
        <sz val="11"/>
        <color theme="1"/>
        <rFont val="Calibri"/>
        <family val="2"/>
        <charset val="238"/>
        <scheme val="minor"/>
      </rPr>
      <t>suszarka z wolnym obiegiem</t>
    </r>
    <r>
      <rPr>
        <sz val="11"/>
        <color rgb="FFFF0000"/>
        <rFont val="Calibri"/>
        <family val="2"/>
        <charset val="238"/>
        <scheme val="minor"/>
      </rPr>
      <t xml:space="preserve"> (konkurs ofert)</t>
    </r>
  </si>
  <si>
    <r>
      <t xml:space="preserve">Ad. Zestw urzadzeń do nakładania, obróbki termicznej warstw funkcjonalnych: </t>
    </r>
    <r>
      <rPr>
        <b/>
        <sz val="11"/>
        <color theme="1"/>
        <rFont val="Calibri"/>
        <family val="2"/>
        <charset val="238"/>
        <scheme val="minor"/>
      </rPr>
      <t>automatyczny aplikator powłok</t>
    </r>
    <r>
      <rPr>
        <sz val="11"/>
        <color theme="1"/>
        <rFont val="Calibri"/>
        <family val="2"/>
        <charset val="238"/>
        <scheme val="minor"/>
      </rPr>
      <t xml:space="preserve"> </t>
    </r>
    <r>
      <rPr>
        <sz val="11"/>
        <color rgb="FFFF0000"/>
        <rFont val="Calibri"/>
        <family val="2"/>
        <charset val="238"/>
        <scheme val="minor"/>
      </rPr>
      <t>(konkurs ofert)</t>
    </r>
  </si>
  <si>
    <r>
      <t xml:space="preserve">Stół optyczny z wyposażeniem (laser OPOTEK, monochromator, stabilizator napięcia, pompa do kriostatu, głowica do kriostatu, oscyloskop, wzmacniacz, fotopowielacz, klatka Faradaya); </t>
    </r>
    <r>
      <rPr>
        <b/>
        <sz val="11"/>
        <color theme="1"/>
        <rFont val="Calibri"/>
        <family val="2"/>
        <charset val="238"/>
        <scheme val="minor"/>
      </rPr>
      <t>waga łączna ok.  1850 kg</t>
    </r>
    <r>
      <rPr>
        <sz val="11"/>
        <color theme="1"/>
        <rFont val="Calibri"/>
        <family val="2"/>
        <charset val="238"/>
        <scheme val="minor"/>
      </rPr>
      <t xml:space="preserve">, </t>
    </r>
    <r>
      <rPr>
        <b/>
        <sz val="11"/>
        <color theme="1"/>
        <rFont val="Calibri"/>
        <family val="2"/>
        <charset val="238"/>
        <scheme val="minor"/>
      </rPr>
      <t>wymiary stołu : 4000 x 1500 mm</t>
    </r>
    <r>
      <rPr>
        <sz val="11"/>
        <color theme="1"/>
        <rFont val="Calibri"/>
        <family val="2"/>
        <charset val="238"/>
        <scheme val="minor"/>
      </rPr>
      <t xml:space="preserve"> (wymagane zaciemnienie okien w 100% oraz klimatyzacja); </t>
    </r>
  </si>
  <si>
    <r>
      <t xml:space="preserve">Stół optyczny 1000x1500 mm z wyposażeniem (monochromator, zasilacz laserowy); </t>
    </r>
    <r>
      <rPr>
        <b/>
        <sz val="11"/>
        <color theme="1"/>
        <rFont val="Calibri"/>
        <family val="2"/>
        <charset val="238"/>
        <scheme val="minor"/>
      </rPr>
      <t>waga łączna ok. 650 kg, wymiary stołu: 1800 x 1500 mm</t>
    </r>
    <r>
      <rPr>
        <sz val="11"/>
        <color theme="1"/>
        <rFont val="Calibri"/>
        <family val="2"/>
        <charset val="238"/>
        <scheme val="minor"/>
      </rPr>
      <t xml:space="preserve"> (wymagane zaciemnienie okien w 100% oraz klimatyzacja); </t>
    </r>
  </si>
  <si>
    <r>
      <t xml:space="preserve">Stół optyczny z wyposażeniem (kamera termowizyjna, kamera IR); </t>
    </r>
    <r>
      <rPr>
        <b/>
        <sz val="11"/>
        <color theme="1"/>
        <rFont val="Calibri"/>
        <family val="2"/>
        <charset val="238"/>
        <scheme val="minor"/>
      </rPr>
      <t>waga łączna ok. 400kg, wymiary stołu: 1500 x 900 mm</t>
    </r>
    <r>
      <rPr>
        <sz val="11"/>
        <color theme="1"/>
        <rFont val="Calibri"/>
        <family val="2"/>
        <charset val="238"/>
        <scheme val="minor"/>
      </rPr>
      <t xml:space="preserve">; </t>
    </r>
  </si>
  <si>
    <r>
      <t xml:space="preserve">Stół optyczny z wyposażeniem (stanowisko pomiarów fotometrycznych) </t>
    </r>
    <r>
      <rPr>
        <b/>
        <sz val="11"/>
        <color theme="1"/>
        <rFont val="Calibri"/>
        <family val="2"/>
        <charset val="238"/>
        <scheme val="minor"/>
      </rPr>
      <t>o wymiarach 1200x3500 mm</t>
    </r>
    <r>
      <rPr>
        <sz val="11"/>
        <color theme="1"/>
        <rFont val="Calibri"/>
        <family val="2"/>
        <charset val="238"/>
        <scheme val="minor"/>
      </rPr>
      <t xml:space="preserve">; </t>
    </r>
  </si>
  <si>
    <r>
      <t xml:space="preserve">Stół optyczny z wyposażeniem (stanowisko pomiarów optycznych) </t>
    </r>
    <r>
      <rPr>
        <b/>
        <sz val="11"/>
        <color theme="1"/>
        <rFont val="Calibri"/>
        <family val="2"/>
        <charset val="238"/>
        <scheme val="minor"/>
      </rPr>
      <t>o wymiarach 1200x3500 mm</t>
    </r>
    <r>
      <rPr>
        <sz val="11"/>
        <color theme="1"/>
        <rFont val="Calibri"/>
        <family val="2"/>
        <charset val="238"/>
        <scheme val="minor"/>
      </rPr>
      <t xml:space="preserve">; </t>
    </r>
  </si>
  <si>
    <t>Laboratorium przyrządów GaN i mikromontażu (zadanie 1, podzadanie 3)</t>
  </si>
  <si>
    <t>Karolina Pągowska</t>
  </si>
  <si>
    <t>Urządzenie do trawienia plazmowego ICP RIE połączone komorą załadawczą z urządzeniem do trawienia plazmowego ICP RIE z modem ALE</t>
  </si>
  <si>
    <t>do 12 miesięcy</t>
  </si>
  <si>
    <t>3750000PLN</t>
  </si>
  <si>
    <t>Urządzenie do trawienia plazmowego RIE</t>
  </si>
  <si>
    <t>10-13 miesięcy</t>
  </si>
  <si>
    <t>530000€</t>
  </si>
  <si>
    <t>Urządzenie do mycia masek fotolitograficznych oraz urządzenie do mycia płytek</t>
  </si>
  <si>
    <t>12 miesięcy</t>
  </si>
  <si>
    <t>350 000-450 000  €</t>
  </si>
  <si>
    <t xml:space="preserve">Urządzenie do sprayowego wywoływania wraz z układem wygrzewania emulsji (2 szt) </t>
  </si>
  <si>
    <t>4-16 miesięcy</t>
  </si>
  <si>
    <t>387 450,00 za sztukęPLN</t>
  </si>
  <si>
    <t>urządzenia do szlifowania i polerowanie płytek półprzewodnikowych</t>
  </si>
  <si>
    <t>12-15 miesięcy</t>
  </si>
  <si>
    <t>230 000 €+ installation fee€</t>
  </si>
  <si>
    <t>cieplarki/inkubatory z konwekcją naturalną</t>
  </si>
  <si>
    <t>2-3 miesiące</t>
  </si>
  <si>
    <t>10 000 - 30 000 za sztukęPLN</t>
  </si>
  <si>
    <t xml:space="preserve"> komory rękawicowe</t>
  </si>
  <si>
    <t>do 5 miesięcy</t>
  </si>
  <si>
    <t>90000USD</t>
  </si>
  <si>
    <t>wagi analityczne</t>
  </si>
  <si>
    <t>do 1 miesiąca</t>
  </si>
  <si>
    <t>24 932,00 - 54 800,00 za sztukę  PLN</t>
  </si>
  <si>
    <t>urządzenie do plazmowego czyszczenia podłoży</t>
  </si>
  <si>
    <t>450 - 7 286USD</t>
  </si>
  <si>
    <t>Komora laminarna</t>
  </si>
  <si>
    <t>do 6 miesięcy</t>
  </si>
  <si>
    <t>45 000 za sztukęPLN</t>
  </si>
  <si>
    <t>Piec CVD</t>
  </si>
  <si>
    <t>8 - 15 miesięcy</t>
  </si>
  <si>
    <t>250000 - 450000€</t>
  </si>
  <si>
    <t>Piła do cięcia podłoży</t>
  </si>
  <si>
    <t>8 - 12 miesięcy</t>
  </si>
  <si>
    <t>350000€</t>
  </si>
  <si>
    <t>Urządzenie do ścieniania i polerwania jonowego</t>
  </si>
  <si>
    <t>250000 - 500000PLN</t>
  </si>
  <si>
    <t>Zestaw urządzeń do fotolitografii DUV</t>
  </si>
  <si>
    <t>do 16 miesięcy</t>
  </si>
  <si>
    <t>14000000€</t>
  </si>
  <si>
    <t xml:space="preserve">Urządzenia do litografii laserowej </t>
  </si>
  <si>
    <t>10-14 miesięcy</t>
  </si>
  <si>
    <t>3049100PLN</t>
  </si>
  <si>
    <t>Profilometr igłowy</t>
  </si>
  <si>
    <t>6 miesięcy</t>
  </si>
  <si>
    <t>898700PLN</t>
  </si>
  <si>
    <t>zestaw mikroskopów optycznych</t>
  </si>
  <si>
    <t>6-10 miesięcy</t>
  </si>
  <si>
    <t>124 376 - 150 000  za sztukęPLN</t>
  </si>
  <si>
    <t>mikroskopy sił atomowych (AFM)</t>
  </si>
  <si>
    <t>10 miesięcy</t>
  </si>
  <si>
    <t>1170000€</t>
  </si>
  <si>
    <t>Elipsometr do pomiarów w szerokim zakresie widmowym</t>
  </si>
  <si>
    <t>4-7 miesięcy</t>
  </si>
  <si>
    <t>1400000PLN</t>
  </si>
  <si>
    <t>Analizator widma promieniowania elektromagnetycznego w zakresie VIS</t>
  </si>
  <si>
    <t>3-4 miesiące</t>
  </si>
  <si>
    <t>82179€</t>
  </si>
  <si>
    <t>Przestrajalne źródło promieniowania elektromagnetycznego w zakresie VIS</t>
  </si>
  <si>
    <t>169850€</t>
  </si>
  <si>
    <t>Spektrometr podczerwieni</t>
  </si>
  <si>
    <t>7-9 miesięcy</t>
  </si>
  <si>
    <t>1 159 496 - 3 151 900PLN</t>
  </si>
  <si>
    <t>Stanowisko do badań symulacyjnych i prac projektowych  – system komputerowy wraz ze specjalistycznym oprogramowaniem</t>
  </si>
  <si>
    <t>85000PLN</t>
  </si>
  <si>
    <t xml:space="preserve">Precyzyjna drukarka do sitodruku, urządzenia do mieszania i opracowania pasty do druku, płyty grzejne, mieszacze i urządzenia dodatkowe wraz z wyposażeniem </t>
  </si>
  <si>
    <t/>
  </si>
  <si>
    <t>Precyzyjna drukarka do sitodruku</t>
  </si>
  <si>
    <t>50000 - 150000PLN</t>
  </si>
  <si>
    <t>urządzenia do mieszania i opracowania pasty do druku</t>
  </si>
  <si>
    <t>2-4 miesiące</t>
  </si>
  <si>
    <t>163277PLN</t>
  </si>
  <si>
    <t>płyty grzejne</t>
  </si>
  <si>
    <t>2 - 3 miesiące</t>
  </si>
  <si>
    <t>3900 - 9000PLN</t>
  </si>
  <si>
    <t xml:space="preserve">mieszacze i urządzenia dodatkowe wraz z wyposażeniem </t>
  </si>
  <si>
    <t>11000 - 15000PLN</t>
  </si>
  <si>
    <t>Wyposażenie laboratoriów: Dygestoria (14 szt); stoły laboratoryjne (35 szt); szafy chemiczne (12szt); szafy laboratoryjne (25 szt); krzesła (90 szt); Zlewy chemiczne (10 szt); lodówki (6 szt); zamrażaki (3 szt); wirówki laboratoryjne (10 szt.); suszarki laboratoryjne (10 szt)</t>
  </si>
  <si>
    <t>Dygestoria</t>
  </si>
  <si>
    <t>15 000 -40 000 za sztukęPLN</t>
  </si>
  <si>
    <t>Zlewy chemiczne</t>
  </si>
  <si>
    <t>3900 - 5000 za sztukęPLN</t>
  </si>
  <si>
    <t>Stoły laboratoryjne</t>
  </si>
  <si>
    <t>5500 za sztukęPLN</t>
  </si>
  <si>
    <t>szafy chemiczne wentylowane</t>
  </si>
  <si>
    <t>7000PLN</t>
  </si>
  <si>
    <t>szafy laboratoryjne</t>
  </si>
  <si>
    <t>1600 - 2300 za sztukęPLN</t>
  </si>
  <si>
    <t xml:space="preserve"> krzesła</t>
  </si>
  <si>
    <t>2500 za sztukęPLN</t>
  </si>
  <si>
    <t>lodówki</t>
  </si>
  <si>
    <t>3000 - 10000 za sztukęPLN</t>
  </si>
  <si>
    <t>zamrażaki</t>
  </si>
  <si>
    <t>60000 - 65000 za sztukęPLN</t>
  </si>
  <si>
    <t xml:space="preserve">wirówki laboratoryjne </t>
  </si>
  <si>
    <t>46000 - 65000 za sztukęPLN</t>
  </si>
  <si>
    <t>suszarki laboratoryjne</t>
  </si>
  <si>
    <t>11000 - 17000 za sztukęPLN</t>
  </si>
  <si>
    <t xml:space="preserve">Relokacja systemu do elektronolitografii </t>
  </si>
  <si>
    <t>urządzenie musi zostać przeniesione przez jego producenta, wiec nie wiem czy musi być na to przetarg ogłoszony</t>
  </si>
  <si>
    <t>12 - 16 misięcy</t>
  </si>
  <si>
    <t>400 000 - 450 000€</t>
  </si>
  <si>
    <t>System wody DI</t>
  </si>
  <si>
    <t>50000PLN</t>
  </si>
  <si>
    <t>sonda rtęciowa do pomiarów CV i wyznaczania profili domieszkowania</t>
  </si>
  <si>
    <t>do 4 miesięcy</t>
  </si>
  <si>
    <t>6500 - 7700€</t>
  </si>
  <si>
    <t>Stanowisko do pomiarów przyrządów mocy w w zakresie do 10kV i 10kA z optyką do charakteryzacji prądów upływu</t>
  </si>
  <si>
    <t>2000000€</t>
  </si>
  <si>
    <t>przyrząd do bezkontaktowych pomiarów (mapowania) ruchliwości i sheet resistance w struktrach typu HEMT, Napson NC-80MAP</t>
  </si>
  <si>
    <t>5-6 miesięcy</t>
  </si>
  <si>
    <t>80000€</t>
  </si>
  <si>
    <t>urządzenie do nanoindentacji</t>
  </si>
  <si>
    <t>700000PLN</t>
  </si>
  <si>
    <t>Potencjostat wielokanałowy</t>
  </si>
  <si>
    <t>150000 za sztukęPLN</t>
  </si>
  <si>
    <t>mikroskop do inspekcji gotowych, zmontowanych przyrządów</t>
  </si>
  <si>
    <t>480000PLN</t>
  </si>
  <si>
    <t>XTPL Ultra Precise Dispensing System</t>
  </si>
  <si>
    <t>12-14 miesięcy</t>
  </si>
  <si>
    <t>~2000000PLN</t>
  </si>
  <si>
    <t>Stanowisko do charakteryzacji efektu Hall w szerokim zakresie temperatur</t>
  </si>
  <si>
    <t>310000€</t>
  </si>
  <si>
    <t>Spread Resistance / Concentration Profiler</t>
  </si>
  <si>
    <t>8-10 miesięcy</t>
  </si>
  <si>
    <t>185000€</t>
  </si>
  <si>
    <t>Spread Resistance Measurement System Model SRS-2010</t>
  </si>
  <si>
    <t>190000€</t>
  </si>
  <si>
    <t>Non-Contact, Ultra-High Sheet Resistance Measurement System</t>
  </si>
  <si>
    <t>40000€</t>
  </si>
  <si>
    <t>Wyposażenie laboratoriów: Dygestoria (14 szt); stoły laboratoryjne (35 szt); szafy chemiczne (12szt); szafy laboratoryjne (25 szt); krzesła (90 szt); Zlewy chemiczne (10 szt); lodówki (6 szt); zamrażaki (3 szt); wirówki laboratoryjne (10 szt.); suszarki l</t>
  </si>
  <si>
    <t>Modulator impedancji toru pomiarowego pull-load</t>
  </si>
  <si>
    <t>300000€</t>
  </si>
  <si>
    <t>Laboratorium przyrządów GaN i mikromontażu (zadanie 1, podzadanie 3);</t>
  </si>
  <si>
    <t>PLN</t>
  </si>
  <si>
    <t>€</t>
  </si>
  <si>
    <t xml:space="preserve">350 000-450 000  </t>
  </si>
  <si>
    <t>387 450,00 za sztukę</t>
  </si>
  <si>
    <t>230 000 €+ installation fee</t>
  </si>
  <si>
    <t>10 000 - 30 000 za sztukę</t>
  </si>
  <si>
    <t>USD</t>
  </si>
  <si>
    <t xml:space="preserve">24 932,00 - 54 800,00 za sztukę  </t>
  </si>
  <si>
    <t>450 - 7 286</t>
  </si>
  <si>
    <t>45 000 za sztukę</t>
  </si>
  <si>
    <t>250000 - 450000</t>
  </si>
  <si>
    <t>250000 - 500000</t>
  </si>
  <si>
    <t>124 376 - 150 000  za sztukę</t>
  </si>
  <si>
    <t>1 159 496 - 3 151 900</t>
  </si>
  <si>
    <t>50000 - 150000</t>
  </si>
  <si>
    <t>3900 - 9000</t>
  </si>
  <si>
    <t>11000 - 15000</t>
  </si>
  <si>
    <t>15 000 -40 000 za sztukę</t>
  </si>
  <si>
    <t xml:space="preserve"> Zlewy chemiczne</t>
  </si>
  <si>
    <t>3900 - 5000 za sztukę</t>
  </si>
  <si>
    <t>5500 za sztukę</t>
  </si>
  <si>
    <t>1600 - 2300 za sztukę</t>
  </si>
  <si>
    <t>2500 za sztukę</t>
  </si>
  <si>
    <t>3000 - 10000 za sztukę</t>
  </si>
  <si>
    <t>60000 - 65000 za sztukę</t>
  </si>
  <si>
    <t>46000 - 65000 za sztukę</t>
  </si>
  <si>
    <t>11000 - 17000 za sztukę</t>
  </si>
  <si>
    <t>400 000 - 450 000</t>
  </si>
  <si>
    <t>6500 - 7700</t>
  </si>
  <si>
    <t>150000 za sztukę</t>
  </si>
  <si>
    <t>~2000000</t>
  </si>
  <si>
    <t>Kamila Leśniewska-Matys</t>
  </si>
  <si>
    <t>Spektrogoniometr</t>
  </si>
  <si>
    <t>Spektrofotometr UV- Vis z wyposażeniem</t>
  </si>
  <si>
    <t>Ad. Stanowisko do preparatyki próbek: komora rekawicowa akrylowa ze stelażem  (konkurs ofert)</t>
  </si>
  <si>
    <t>wymagane podłączenie azotu</t>
  </si>
  <si>
    <t>Ad. Zestaw urzadzeń do nakładania, obróbki termicznej warstw funkcjonalnych: suszarka z wolnym obiegiem z akcesoriami, waga precyzyjna (konkurs ofert)</t>
  </si>
  <si>
    <t>klimatyzacja</t>
  </si>
  <si>
    <t>ciemnia optyczna</t>
  </si>
  <si>
    <t>azot, argon, wodór</t>
  </si>
  <si>
    <t>instalacja wyciągowa</t>
  </si>
  <si>
    <t>azot</t>
  </si>
  <si>
    <t>bark</t>
  </si>
  <si>
    <t>Laboratorium fotoniki i podczerwieni (zadanie 1, podzadanie 4);</t>
  </si>
  <si>
    <t>Zestaw urządzeń do wykonywania procesu fotolitografii (nakładanie, wywoływanie rezystu, mycie płytek i masek, fotolitografia, wafer bonding, łaźnia ultradżwiękowa)</t>
  </si>
  <si>
    <t>18 miesięcy</t>
  </si>
  <si>
    <t>Al. Lotników - Fotonika Podczerwieni</t>
  </si>
  <si>
    <t>Urządzenie do epitaksji heterostruktur półprzewodnikowych MBE wraz z akcesoriami i wyposażeniem</t>
  </si>
  <si>
    <t>Urządzenie do epitaksji heterostruktur półprzewodnikowych MOVPE/MOCVD wraz z wyposażeniem</t>
  </si>
  <si>
    <t>Dyfraktometr XRD z wyposażeniem</t>
  </si>
  <si>
    <t>15 miesięcy</t>
  </si>
  <si>
    <t>Zestaw urządzeń do elipsometrii cienkich warstw</t>
  </si>
  <si>
    <t>Mikroskop Spektroskopowy 3D</t>
  </si>
  <si>
    <t>Mikroskop konfokalny laserowy</t>
  </si>
  <si>
    <t>Zestaw urządzeń do osadzania metali i dielektryków</t>
  </si>
  <si>
    <t>Zautomatyzowany System do trawienia z wyposazeniem</t>
  </si>
  <si>
    <t xml:space="preserve">System do inspekcji podłoży i masek </t>
  </si>
  <si>
    <t>4 miesiące</t>
  </si>
  <si>
    <t xml:space="preserve">Aplikator taśm adhezyjnych </t>
  </si>
  <si>
    <t xml:space="preserve">Reflektometr optyczny ze stolikiem skanującym </t>
  </si>
  <si>
    <t xml:space="preserve">Urządzenie do plazmowego czyszczenia powierzchni </t>
  </si>
  <si>
    <t>9 miesięcy</t>
  </si>
  <si>
    <t>Bezpośrednia litografia laserowa</t>
  </si>
  <si>
    <t>5 miesięcy</t>
  </si>
  <si>
    <t>Spektrometr fourierowski do pomiarów przyrządów fotonicznych</t>
  </si>
  <si>
    <t>Urządzenie do chemiczno mechanicznego polerowania wraz z akcesoriami i wyposażeniem</t>
  </si>
  <si>
    <t xml:space="preserve">Urządzenie do trawienia plazmowego </t>
  </si>
  <si>
    <t>14 miesięcy</t>
  </si>
  <si>
    <t>Zestaw stacji pomiarowych do charakteryzacji przyrządów fotonicznych</t>
  </si>
  <si>
    <t>Zestaw urządzeń do wytwarzania wody dejonizowanej</t>
  </si>
  <si>
    <t>Zestaw urządzeń do osadzania warstw atomowych</t>
  </si>
  <si>
    <t>Zestaw urządzeń do inspekcji międzyoperacyjnych (SEM, profilometry, mikroskopy optyczne itp)</t>
  </si>
  <si>
    <t xml:space="preserve">Urządzenie do pomiaru profili domieszkowania </t>
  </si>
  <si>
    <t>7 miesięcy</t>
  </si>
  <si>
    <t>Zestaw urządzeń do integracji fotonicznej</t>
  </si>
  <si>
    <t xml:space="preserve">Stacje do obróbki chemicznej </t>
  </si>
  <si>
    <t>Laboratorium projektowania układów scalonych i systemów elektronicznych (zadanie 1, podzadanie 5);</t>
  </si>
  <si>
    <t>Die bonder (pick and place)</t>
  </si>
  <si>
    <t>8-12 miesięcy</t>
  </si>
  <si>
    <t>Centrum Mikroelektroniki Krzemowej;</t>
  </si>
  <si>
    <t xml:space="preserve">Die bonder (flip-chip) </t>
  </si>
  <si>
    <t>Centrum Mikroelektroniki Krzemowej</t>
  </si>
  <si>
    <t>Wire bonder</t>
  </si>
  <si>
    <t>klasy DISCO</t>
  </si>
  <si>
    <t xml:space="preserve">Piła do cięcia podłoży - redundancja </t>
  </si>
  <si>
    <t>Scriber - łamanie struktur w kontrolowanych warunkach</t>
  </si>
  <si>
    <t>Formy do prasy (do hermetyzacji przetłocznej) - 5 kompletów dla 3 typów obudów dla tranzystorów GaN</t>
  </si>
  <si>
    <t>wadliwe wykonanie form i konieczność oczekiwania na poprawione formy</t>
  </si>
  <si>
    <t>Materiały eksploatacyjne do rozruchu nowych urządzeń (testy akceptacyjne i wdrożenie)</t>
  </si>
  <si>
    <t>CDP – critical point dryer - końcowe suszenie ażurowych struktur</t>
  </si>
  <si>
    <t>Urządzenie do podtrawiania w parach HF - końcowe uwalnianie struktur</t>
  </si>
  <si>
    <t>Zestaw elektrod do hermetyzacji przez zgzrewanie oporowe - po dwa zestawy dla trzech różnych typów</t>
  </si>
  <si>
    <t xml:space="preserve">Osprzęt do pakowania wysokich wolumenów (do pudełek, na taśmy itd) </t>
  </si>
  <si>
    <t>6 miesiecy</t>
  </si>
  <si>
    <t>Komory laminarne z blatami roboczymi do montażu (2 sztuki)</t>
  </si>
  <si>
    <t>6 -8 miesięcy</t>
  </si>
  <si>
    <t xml:space="preserve">Prasa do hermetyzacji przetłocznej </t>
  </si>
  <si>
    <t>3 -4 miesiące</t>
  </si>
  <si>
    <t>opoźnienie w wykonaniu prac adaptacyjnych</t>
  </si>
  <si>
    <t>Oscyloskop laboratoryjny</t>
  </si>
  <si>
    <t>6-12 miesięcy</t>
  </si>
  <si>
    <t>https://www.tme.eu/pl/katalog/wyposazenie-warsztatowe_112607/
podawanie bardziej szczegółowej specyfikacji w perspektywie kilku lat jest bezcelowe z uwagi na zmianę oferty i postę technologiczny. Poprzewdnio propnowałem szcowanie kosztów w EURO</t>
  </si>
  <si>
    <t>Zasilacz laboratoryjny</t>
  </si>
  <si>
    <t xml:space="preserve">Generator funkcyjny </t>
  </si>
  <si>
    <t>Multimetr</t>
  </si>
  <si>
    <t>Stacja lutownicza</t>
  </si>
  <si>
    <t>Analizator widma</t>
  </si>
  <si>
    <t>Dekada</t>
  </si>
  <si>
    <t xml:space="preserve">Karta akwizycji danych </t>
  </si>
  <si>
    <t>mikroskop montżowy</t>
  </si>
  <si>
    <t>LabView</t>
  </si>
  <si>
    <t>https://www.ni.com/pl-pl/shop/labview.html</t>
  </si>
  <si>
    <t xml:space="preserve">EDA-CAD  do projektowania ASIC </t>
  </si>
  <si>
    <t xml:space="preserve">Negocjacje z dostawcami </t>
  </si>
  <si>
    <t>Objete NDA oferty businessowe firmy Cadence</t>
  </si>
  <si>
    <t>EDA-CAD do budowania systemów elektronicznych</t>
  </si>
  <si>
    <t xml:space="preserve">Serwer DELL PowerEdge T640 </t>
  </si>
  <si>
    <t>https://www.dell.com/pl/firmiinstytucji/p/poweredge-rack-servers - oferta nieaktualna w perspektywie kilku lat. Bliższe doszczegóławianie obecnie jest bezcelowe z uwagi na zmiane oferty związaną z postępem technologicznym</t>
  </si>
  <si>
    <t>Serwer DELL PowerEdge T640</t>
  </si>
  <si>
    <t>Laboratorium Pasywacji i Processingu (zadanie 1, podzadanie 6)</t>
  </si>
  <si>
    <t>Wojciech Jasłowski</t>
  </si>
  <si>
    <t>Urządzenie ALD – Picosun R200 Advanced</t>
  </si>
  <si>
    <t>CDA, tlen, azot+wodór, argon, amoniak, azot</t>
  </si>
  <si>
    <t>tak x4</t>
  </si>
  <si>
    <t xml:space="preserve"> scrubber (ALD) </t>
  </si>
  <si>
    <t xml:space="preserve">exhaust </t>
  </si>
  <si>
    <t>tak x1</t>
  </si>
  <si>
    <t>Układ chłodzący - chiller ALD + chiller XRD</t>
  </si>
  <si>
    <t>XRD będzie relokowane do innego pomieszczenia. ALD + ICP - stworzyć chłodzenie centralne</t>
  </si>
  <si>
    <t>Wkład scrubber (MOCVD SiC)</t>
  </si>
  <si>
    <t>Ebara SA70W-D (ALD)</t>
  </si>
  <si>
    <t>azot, exhaust</t>
  </si>
  <si>
    <t>Plasma – diener electronic plasmo-surface-technology</t>
  </si>
  <si>
    <t>azot, tlen</t>
  </si>
  <si>
    <t>ICP – Oxford instruments PlasmaPro 100 Cobra, RIE + ICP RIE + ALE Tool product.</t>
  </si>
  <si>
    <t>azot, sześciofluorek siarki, argon, hel, tlen, chlor, C4F8, exhaust x2</t>
  </si>
  <si>
    <t xml:space="preserve">scrubber Cleansorb (ICP) </t>
  </si>
  <si>
    <t>azot, exhaust, CDA</t>
  </si>
  <si>
    <t xml:space="preserve">scrubber Cleansorb wkład (ICP) </t>
  </si>
  <si>
    <t>pompa (ICP) PFEIFFER</t>
  </si>
  <si>
    <t>Piecyk RTP – Annealsys AS-Micro RTP – system</t>
  </si>
  <si>
    <t>argon, azot, argon+wodór, tlen, sprężone powietrze, exhaust</t>
  </si>
  <si>
    <t>tak x2</t>
  </si>
  <si>
    <t>muszą być odpowiednie parametry wody</t>
  </si>
  <si>
    <t>Piecyk oporowy – PEO 603</t>
  </si>
  <si>
    <t>Suss MA6/BA6 GEN 4 (2019) Suss Micro Tec</t>
  </si>
  <si>
    <t>azot, sprężone powietrze, próżnia, exhaust</t>
  </si>
  <si>
    <t>Scrubber MOCVD CleanSorbe Production</t>
  </si>
  <si>
    <t>exhaust, azot</t>
  </si>
  <si>
    <t>HMDS</t>
  </si>
  <si>
    <t>azot x2, exhaust</t>
  </si>
  <si>
    <t>dokupić pompę scroll</t>
  </si>
  <si>
    <t>Szafy azotowe 3x (na wymiar)</t>
  </si>
  <si>
    <t>szafa maski (na wymiar)</t>
  </si>
  <si>
    <t>szafa techniczna (na wymiar)</t>
  </si>
  <si>
    <t>Szafa z ALD ? zwymiarować</t>
  </si>
  <si>
    <t>Stół z ALD ? Zwymiarować</t>
  </si>
  <si>
    <t>szafa na szkło 4x (na wymiar)</t>
  </si>
  <si>
    <t>Stolik na mikroskopy foto (na wymiar)</t>
  </si>
  <si>
    <t>Biurko foto (na wymiar)</t>
  </si>
  <si>
    <t>Regał na suszarki i HMDS(na wymiar)</t>
  </si>
  <si>
    <t>Suszarki Wamed 3x</t>
  </si>
  <si>
    <t>Lodówka Laboratoryjna Foto (od -20*C) najlepiej z przegrodami o różnych temp.</t>
  </si>
  <si>
    <t>Dygestorium Fotolitografia (na wymiar)</t>
  </si>
  <si>
    <t>linia z wodą</t>
  </si>
  <si>
    <t>Stolik na plazmę (na wymiar)</t>
  </si>
  <si>
    <t>Dygestorium 2x chemia (na wymiar)</t>
  </si>
  <si>
    <t>azot x2</t>
  </si>
  <si>
    <t>linia z wodą x2</t>
  </si>
  <si>
    <t>Biurko chemia</t>
  </si>
  <si>
    <t>Stolik na suszarkę do szkła chemia (na wymiar)</t>
  </si>
  <si>
    <t>Suszarka do szkła chemia</t>
  </si>
  <si>
    <t>Stolik na wagi (na wymiar) chemia</t>
  </si>
  <si>
    <t>Szafa chemiczna PPOŻ z wyciągiem 2x (na wymiar)</t>
  </si>
  <si>
    <t>śluza powietrzna 2x (taka jak w centrum)</t>
  </si>
  <si>
    <t>?</t>
  </si>
  <si>
    <t>szafki na ubrania</t>
  </si>
  <si>
    <t>Pufa na buty (na wymiar) 2x</t>
  </si>
  <si>
    <t>Dygestorium chemia brudna</t>
  </si>
  <si>
    <t>Regał magazynek (na wymiar)</t>
  </si>
  <si>
    <t>Stolik magazynek (na wymiar)</t>
  </si>
  <si>
    <t>2x Leak tester (przystawka do brudnej aparatury)</t>
  </si>
  <si>
    <t>Dewar 30L-60L</t>
  </si>
  <si>
    <t>Miernik światła SUSS</t>
  </si>
  <si>
    <t>szafa gazowa 2m 5 butli 2x</t>
  </si>
  <si>
    <t>Raman RENISHAW</t>
  </si>
  <si>
    <t>linia wody dejonizowanej, azot jako stacja ścienna - pistolet, przystawka</t>
  </si>
  <si>
    <t>XPS (jaka firma?)</t>
  </si>
  <si>
    <t>sprzedaż urządzenia</t>
  </si>
  <si>
    <t>Połączenia VCR (żeńskie, męskie, uszczelki, glanty itd. 1/4, 3/8, 1/2… itd..)</t>
  </si>
  <si>
    <t>Połączenia swagelok (żeńskie, męskie, uszczelki, glanty itd. 1/4, 3/4, 1/2… itd..)</t>
  </si>
  <si>
    <t>Połączenia KF (żeńskie, męskie, uszczelki, glanty itd. 16, 24 itd..)</t>
  </si>
  <si>
    <t>Trójniki swagelok i VCR</t>
  </si>
  <si>
    <t>Swagelok przyłącze kabli pneumatycznych</t>
  </si>
  <si>
    <t>Narzędzie do montażu uszczelki bocznej VCR</t>
  </si>
  <si>
    <t>Inne potrzebne połączenia, uszczelki, zawory, filtry</t>
  </si>
  <si>
    <t>profilometr stykowy Dektak 150 Veeco + stolik amortyzujący + komputer</t>
  </si>
  <si>
    <t>XRD Rigaku + system chłodzący + pompa scroll + pompa turbo + 2-3 zestawy optyczne</t>
  </si>
  <si>
    <t>woda chłodząca, przemyśleć centralne chłodzenie dla wszystkich urządzeń w laboratorium pomiarów rentgenowskich</t>
  </si>
  <si>
    <t>linie gazowe do oczyszczalników</t>
  </si>
  <si>
    <t>argon x2, amoniak x2, wodór x2, azot x2, CDA 4x, argon+wodór x2, exhaust x2, exhaust bezpieczeństwa</t>
  </si>
  <si>
    <t>tak x3</t>
  </si>
  <si>
    <t>potrzebna szafa gazowa z wejściami serwisowymi na KF i z zaworami odcinającymi dopływ gazów do oczyszczalników.</t>
  </si>
  <si>
    <t>linie MOCVD</t>
  </si>
  <si>
    <t>TEGa, amoniak, bor, skand, metan</t>
  </si>
  <si>
    <t>3 chillery do bubblerów. Bor, skand, TEGa linie utworzone wewnątrz MOCVD (bubbler). Metar i amoniak linie do szaf gazowych (butle)</t>
  </si>
  <si>
    <t>Picosun/Devmatech</t>
  </si>
  <si>
    <t>Ebrara SA70W-D (ALD)</t>
  </si>
  <si>
    <t>Technolutions</t>
  </si>
  <si>
    <t>pompa (ICP)</t>
  </si>
  <si>
    <t>Comef</t>
  </si>
  <si>
    <t>Po naszej stronie</t>
  </si>
  <si>
    <t>Dugestorium 2x chemia (na wymiar)</t>
  </si>
  <si>
    <t>W celu relokacji</t>
  </si>
  <si>
    <t>możliwa relokacja jednej szafy</t>
  </si>
  <si>
    <t>transport: Renishaw</t>
  </si>
  <si>
    <t>Kolumna1</t>
  </si>
  <si>
    <t>Kolumna2</t>
  </si>
  <si>
    <t xml:space="preserve"> scrubber (ALD)</t>
  </si>
  <si>
    <t>Leak tester (przystawka do brudnej aparatury)</t>
  </si>
  <si>
    <t>Tymoteusz</t>
  </si>
  <si>
    <t>Beata S.</t>
  </si>
  <si>
    <t>Beata P.</t>
  </si>
  <si>
    <t>Wojtek</t>
  </si>
  <si>
    <t>Artur + Kuba</t>
  </si>
  <si>
    <t>Laboratorium Linii Grafenu Płatkowego (zadanie 1, podzadanie 7)</t>
  </si>
  <si>
    <t>"Duża" linia produkcyjna grafenu płatkowego - wszystkie urządzenia</t>
  </si>
  <si>
    <t>operacja możliwa po wykonaniu prac modernizacyjnych w hali grafenu</t>
  </si>
  <si>
    <t>lab 206 i 207</t>
  </si>
  <si>
    <t>operacja możliwa po przystosowaniu obecnej części biurowej do standardu laboratoryjnego</t>
  </si>
  <si>
    <t>Laboratorium Linii Grafenu Płatkowego (zadanie 1, podzadanie 7);</t>
  </si>
  <si>
    <t>Komora rękawicowa + chiller + pompa próżniowa</t>
  </si>
  <si>
    <t>tak, z butli (argon/wodór)</t>
  </si>
  <si>
    <t>Tak, punkotwa</t>
  </si>
  <si>
    <t>5 gniazdek, praca w trybie ciągłym z UPS i agregatem, gabaryty: 250x100x180 (LxWxH)</t>
  </si>
  <si>
    <t xml:space="preserve">Tester ogniw </t>
  </si>
  <si>
    <t>Nie</t>
  </si>
  <si>
    <t>3 gniazdka</t>
  </si>
  <si>
    <t>Urządzenie do pomiaru BET</t>
  </si>
  <si>
    <t>tak, azot 5.0</t>
  </si>
  <si>
    <t>Urządzenie do odgazowywania próbek</t>
  </si>
  <si>
    <t>Piec muflowy mały</t>
  </si>
  <si>
    <t>moc 8kW</t>
  </si>
  <si>
    <t>Piec muflowy duży</t>
  </si>
  <si>
    <t>moc 5kW</t>
  </si>
  <si>
    <t>Piec mikrofalowy</t>
  </si>
  <si>
    <t>moc 2.5kW</t>
  </si>
  <si>
    <t>Suszarka próżniowa</t>
  </si>
  <si>
    <t>Piec rurowy</t>
  </si>
  <si>
    <t>tak, azot z wytwornicy</t>
  </si>
  <si>
    <t>Wytwornica azotu</t>
  </si>
  <si>
    <t>Reaktor AE400</t>
  </si>
  <si>
    <t>2x1 fazowe i 2x3 fazowe</t>
  </si>
  <si>
    <t>Podłączenie do wody zimnej,  gabaryty: 200x200x350 (LxWxH),hala grafenu</t>
  </si>
  <si>
    <t>Reaktor AE100</t>
  </si>
  <si>
    <t>Podłączenie do wody zimnej,  gabaryty: 200x200x350 (LxWxH), hala grafenu</t>
  </si>
  <si>
    <t>Liofilizator przemysłowy</t>
  </si>
  <si>
    <t>2x1 fazowe i 3x3 fazowe</t>
  </si>
  <si>
    <t>Podłączenie do wody zimnej, gabaryty: 400x250x200 (LxWxH), hala grafenu</t>
  </si>
  <si>
    <t>Liofilizator laboratoryjny</t>
  </si>
  <si>
    <t>Hala grafenu</t>
  </si>
  <si>
    <t>Młyn rozdrabniający</t>
  </si>
  <si>
    <t>Piec rurowy duży</t>
  </si>
  <si>
    <t>Suszarka</t>
  </si>
  <si>
    <t>Termostat do reaktora AE100</t>
  </si>
  <si>
    <t>1x1 fazowe i 1x3 fazowe</t>
  </si>
  <si>
    <t>Podłączenie do wody zimnej, hala grafenu</t>
  </si>
  <si>
    <t>Wytwornica pary do reakora AE400</t>
  </si>
  <si>
    <t>Suszarka rozpyłowa</t>
  </si>
  <si>
    <t>Podłączenie do sprężonego ciśnienia 2-5 bar, hala grafenu</t>
  </si>
  <si>
    <t>Węzeł mikrofiltracji</t>
  </si>
  <si>
    <t>5x1 fazowe i 5x3 fazowe</t>
  </si>
  <si>
    <t>Duże gabaryty: 1300x250x350 (LxWxH), hala grafenu</t>
  </si>
  <si>
    <t>Zamrażakra</t>
  </si>
  <si>
    <t>Prysznic bezpieczeństwa</t>
  </si>
  <si>
    <t>Zbiorniki pośrednie</t>
  </si>
  <si>
    <t>Zaprojektowanie i wykonanie połączeń pomiędzy urządzeniami z materiałami (przewody, zawory, pompy)</t>
  </si>
  <si>
    <t>System CIP (Clean-in-place) dla reaktorów</t>
  </si>
  <si>
    <t>Opcjonalne, hala grafenu</t>
  </si>
  <si>
    <t>Zamrażakra (-50 stopni)</t>
  </si>
  <si>
    <t>Laboratorium Szkieł Specjalnych i Światłowodów (zadanie 1, podzadanie 8)</t>
  </si>
  <si>
    <t>Piec wysokotemperaturowy wraz z niezbednym oprzyrządowaniem do wieży światłowodowej</t>
  </si>
  <si>
    <t>argon</t>
  </si>
  <si>
    <t xml:space="preserve">Wieża do wyciagania swiatłowodów </t>
  </si>
  <si>
    <t>Układ podawania preformy</t>
  </si>
  <si>
    <t>azot, sprężone powietrze</t>
  </si>
  <si>
    <t>próżnia</t>
  </si>
  <si>
    <t>Lampa do utwradzania pokryć polimerowych swiatłowodów</t>
  </si>
  <si>
    <t>wyciąg</t>
  </si>
  <si>
    <t>Zespół do nawijania włókien swiatłowodowych</t>
  </si>
  <si>
    <t>Mikroskop grzewczy  wysokotemperaturowy</t>
  </si>
  <si>
    <t>Dylatometr wysokotemperaturowy</t>
  </si>
  <si>
    <t>Skaningowy kalorymetr różnicowy wysokotemperaturowy</t>
  </si>
  <si>
    <t>tak</t>
  </si>
  <si>
    <t>Piec oporowy do wytopu szkieł wysoko krzeminkowych do 1800 st C szrokodymensyjny z atmosfera ochronną</t>
  </si>
  <si>
    <t xml:space="preserve">szlifierka do płaszczyzn </t>
  </si>
  <si>
    <t>Piec indukcyjny wraz z oprzyrządowaniem</t>
  </si>
  <si>
    <t>Piła do cięcia bloków szkieł wraz z oprzyrządowaniem</t>
  </si>
  <si>
    <t>Piła do precyzyjnego  wycinania próbek szkieł wraz z oprzyrządowaniem</t>
  </si>
  <si>
    <t>sprężone powietrze</t>
  </si>
  <si>
    <t>Piła do ultraprecyzyjnego wycinania mikroelementów optycznych ze sterowaniem komputerowym wraz z oprzyrządowaniem</t>
  </si>
  <si>
    <t>Zaokrążarka do elemetów szklanych i ceramicznych do długosci 600 mm wraz z oprzyrządowaniem</t>
  </si>
  <si>
    <t>Wyciagarka traktorowa do włókien</t>
  </si>
  <si>
    <t>System sterowania, zadawania, scaląjacy i przetwarzajacy dane z poszczególnych zespołow funkcyjnych</t>
  </si>
  <si>
    <t>Uklad zewnetrzny do obsługi wieży</t>
  </si>
  <si>
    <t>Wciągarka kołowa do włókien do układu odbioru włókien</t>
  </si>
  <si>
    <t xml:space="preserve">Zespół do pokryć włókien lakierami </t>
  </si>
  <si>
    <t>Prasa izostatyczna do dogęszczania na zimno (Cold isostatic press) o ciśnieniu roboczym do 300MPa</t>
  </si>
  <si>
    <t>sprężone powietrze min. 8bar, duże przepływy</t>
  </si>
  <si>
    <t>9-12 miesięcy</t>
  </si>
  <si>
    <t>min. 12 miesięcy</t>
  </si>
  <si>
    <t>14-16 tygodni</t>
  </si>
  <si>
    <t>12-14 tygodni</t>
  </si>
  <si>
    <t>9-12 miesiecy</t>
  </si>
  <si>
    <t>6-9 miesiecy</t>
  </si>
  <si>
    <t>6-9 miesięcy</t>
  </si>
  <si>
    <t>lp</t>
  </si>
  <si>
    <t>nr arkusza</t>
  </si>
  <si>
    <t>nazwa arkusza</t>
  </si>
  <si>
    <t>opis arkusza</t>
  </si>
  <si>
    <t>z pliku</t>
  </si>
  <si>
    <t>H-PFU</t>
  </si>
  <si>
    <t>Harmonogram na PFU</t>
  </si>
  <si>
    <t>Harmonogram na przygotowanie PFU</t>
  </si>
  <si>
    <t>Zestawienie lab</t>
  </si>
  <si>
    <t>Zestawienie laboratoriów w Macierzyszu</t>
  </si>
  <si>
    <t>230110 ANKIETA — A_INSTYTUT MIKROELEKTRONIKI I FOTONIKI_REW1</t>
  </si>
  <si>
    <t>mail</t>
  </si>
  <si>
    <t>lista adresów e-mail do kontaktu</t>
  </si>
  <si>
    <t>mail-CL</t>
  </si>
  <si>
    <t>list ze strony CŁ</t>
  </si>
  <si>
    <t>Kontakty_koordynatorzy_uzgodnien_technol-wer. Uzpel</t>
  </si>
  <si>
    <t>CKL</t>
  </si>
  <si>
    <t>centra kompetencji i laby</t>
  </si>
  <si>
    <t>Prezentacja KPO 16.12.2022</t>
  </si>
  <si>
    <t>Lp.</t>
  </si>
  <si>
    <t>Laboratorium (+ szczegóły)</t>
  </si>
  <si>
    <t>weryfikacja WK</t>
  </si>
  <si>
    <t>Laboratorium</t>
  </si>
  <si>
    <t>Instytut</t>
  </si>
  <si>
    <t>Rodzaj</t>
  </si>
  <si>
    <t>ciężka</t>
  </si>
  <si>
    <t>lekka</t>
  </si>
  <si>
    <t>Nazwa aparatury</t>
  </si>
  <si>
    <t>Podstawowe parametry / skład zestawu / opis wydatku</t>
  </si>
  <si>
    <t>Zastosowanie</t>
  </si>
  <si>
    <t>Źródło szacowania  kosztu</t>
  </si>
  <si>
    <t>Jednostka</t>
  </si>
  <si>
    <t>Liczba jednostek</t>
  </si>
  <si>
    <t>Cena jedn. netto</t>
  </si>
  <si>
    <t>Suma netto</t>
  </si>
  <si>
    <t>VAT</t>
  </si>
  <si>
    <t>Suma brutto</t>
  </si>
  <si>
    <t>UWAGI</t>
  </si>
  <si>
    <t>Priorytet</t>
  </si>
  <si>
    <t>Koszt pierwotny netto</t>
  </si>
  <si>
    <t>Koszt pierwotny brutto</t>
  </si>
  <si>
    <t>Uwagi</t>
  </si>
  <si>
    <t>Razem netto lab</t>
  </si>
  <si>
    <t>Razem brutto lab</t>
  </si>
  <si>
    <t>Lab. Fotoniki Podczerwieni</t>
  </si>
  <si>
    <t>laboratorium fotoniki podczerwieni;</t>
  </si>
  <si>
    <t>Ł-IMiF</t>
  </si>
  <si>
    <t>A</t>
  </si>
  <si>
    <t>Urządzenie do epitaksji heterostruktur półprzewodnikowych  MBE - MODEL COMPACT 21 DZ</t>
  </si>
  <si>
    <t xml:space="preserve">Urządzenia do epitaksji związków AIII-BV : Reaktor do Epitaksji z Wiązek Molekularnych MBE związków półprzewodnikowych  AIII-BV. System złożony jest z z dwóch maszyn MBE:  MODEL COMPACT 21 DZ oraz MODEL 412 Każdy z modeli składa się z  następujących podzespołów:
1 Komora wzrostu
1 Kriopanel chłodzenia LN2
1 separator faz
1 Manipulator platenu
1 Zmotoryzowana głowica pomiarowa strumienia cząstek
1 System RHEED 12kV
1 Ekran RHEED wraz z przesłoną
1 Okno pirometru – CF 35
1 Pneumatyczna przesłona pirometru – CF 35
1 System wygrzewania komory
1 Zawór transferowy UHV
1 Rama
1 Pompa kriogeniczna
1 Sublimacyjna pompa tytanowa
1 Zestaw wtórnego pomiaru próżni
1 Elementy przyłączeniowe </t>
  </si>
  <si>
    <t>2 x Urządzenia do epitaksji związków AIII-BV (MBE) przeznaczonych do wytwarzania struktur emiterów i detektorów podczerwieni. Powody techniczne (ograniczenie ilości źródeł pierwiastków) i konieczność zachowania czystości i jakości nie pozwala na wykorzystanie jednego urządzenia. Urządzenie kluczowe w procesie krystalizacji heterostruktur półprzewodnikowych AIII_BV do wytwarzania przyrządów Fotoniki Podczerwieni.</t>
  </si>
  <si>
    <t>OFERTA_2023</t>
  </si>
  <si>
    <t>zestaw</t>
  </si>
  <si>
    <t>doprecyzowania wymaga skład zestawu</t>
  </si>
  <si>
    <t>Urządzenie do epitaksji heterostruktur półprzewodnikowych</t>
  </si>
  <si>
    <r>
      <t xml:space="preserve">Urządzenie do epitaksji związków AIII-BV MOVPE/MOCVD                                                                                           </t>
    </r>
    <r>
      <rPr>
        <sz val="11"/>
        <color rgb="FFFF0000"/>
        <rFont val="Calibri"/>
        <family val="2"/>
        <charset val="238"/>
        <scheme val="minor"/>
      </rPr>
      <t>Urządzenie do epitaksji związków półprzewodnikowych  AIII-BV na bazie GaAs, InP, GaSb oraz związków trój- i czteroskładnikowych osadzanych na podłożach GaAs i InP oraz Ge o średnicy 3 cale.</t>
    </r>
  </si>
  <si>
    <t xml:space="preserve"> Zestaw do epitaksji związków AIII-BV metodą MOVPE (MOCVD) przeznaczonych do wytwarzania struktur emiterów i detektorów podczerwieni. Urządzenie kluczowe, uzupełniające możliwości laboratorium w zakresie wzrostu kryształów półprzewodnikowych  (szybkość wzrostu, zestaw materiałów).</t>
  </si>
  <si>
    <t>Urządzenia do trawienia plazmowego  typu RIE-ICP</t>
  </si>
  <si>
    <r>
      <rPr>
        <sz val="11"/>
        <color rgb="FF000000"/>
        <rFont val="Calibri"/>
        <family val="2"/>
        <charset val="238"/>
        <scheme val="minor"/>
      </rPr>
      <t xml:space="preserve">Urządzenia ICP-RIE (Inductively Coupled Plasma Reactive Ion Etching) do reaktywnego jonowego trawienia w elektromagnetycznie indukowanej plazmie z modułem ALE (Atomic Layer Etching), dla płytek półprzewodnikowych o średnicy do 4". Zakres temperatur   od -150 do +400 stopni C  (lub większy zakres temperatur), 8-10 linii gazowych dla każdego typu procesu, end point detector. Linia z He dla poprawy termicznej stabilności procesów.  Procesy prowadzone są w odpowiedniej mieszaninie gazów  reakcyjnych, przy obniżonym ciśnieniu i z kontrolą temperatury. Urządzenia wyposażone są w układ pompowy, dedykowane linie gazowe z układem dozowania gazów, generatory RF plazmy, układ chłodzenia/grzania komory.  Dla procesów kriogenicznych niezbędne jest wyposażenie dla zasilania w LN2. Dla urządzeń niezbędne są dedykowane scubbery.                                                                                                                                              </t>
    </r>
    <r>
      <rPr>
        <sz val="11"/>
        <color rgb="FFFF0000"/>
        <rFont val="Calibri"/>
        <family val="2"/>
        <charset val="238"/>
        <scheme val="minor"/>
      </rPr>
      <t>Skład zestawu: 
1) Urządzenie  do trawienia plazmowego ICP-RIE z jedną komorą załadowczą i 3-ema komorami do trawienia (półprzewodników,  dielektryków,moduł ALE), zakres temperatur  od -150 do +400 st. C ,  8-10 linii gazowych dla każdej komory reakcyjnej, End Point Detector, linia He, możliwość trawienia kriogenicznego, zakres temperatur od -150 do +400 st. C, cena 16 000 000 PLN,                                                                                                                                               2) Urządzenie do głębokiego, selektywnego trawienia  Si metodą Boscha,  cena 10 000 000 PLN.</t>
    </r>
  </si>
  <si>
    <t xml:space="preserve">Urządzenia do kontrolowanego, selektywnego trawienia w plazmie RF warstw półprzewodników z grupy III-V, dielektryków oraz metali. Niezbędne dla prowadzonych prac technologicznych przy wytwarzaniu przyrządów fotonicznych. </t>
  </si>
  <si>
    <t>Urządzenia do osadzanie warstw metodami PECVD/ ICPCVD i ALD</t>
  </si>
  <si>
    <r>
      <rPr>
        <sz val="11"/>
        <color rgb="FF000000"/>
        <rFont val="Calibri"/>
        <family val="2"/>
        <charset val="238"/>
        <scheme val="minor"/>
      </rPr>
      <t xml:space="preserve">Zaawansowane urządzenia (reaktory) do osadzania różnych warstw dielektrycznych (najczęściej tlenki i azotki np. krzemu) w plazmie gazów, w szerokim zakresie temperatur.  </t>
    </r>
    <r>
      <rPr>
        <b/>
        <sz val="11"/>
        <color rgb="FF000000"/>
        <rFont val="Calibri"/>
        <family val="2"/>
        <charset val="238"/>
        <scheme val="minor"/>
      </rPr>
      <t>Reaktor PECVD</t>
    </r>
    <r>
      <rPr>
        <sz val="11"/>
        <color rgb="FF000000"/>
        <rFont val="Calibri"/>
        <family val="2"/>
        <charset val="238"/>
        <scheme val="minor"/>
      </rPr>
      <t xml:space="preserve"> wyposażony w system naprzemiennej pracy generatorów (RF 13,56 MHz i LF 100kHz) pozwala na kontrolę naprężeń nakładanych warstw. Poprzez zmianę parametrów procesu jest możliwe otrzymywanie warstw niestechiometrycznych o współczynniku załamania światła w zakresie 1,45 - 3,2 (dla długości fali 632 nm) dla zastosowań optycznych. </t>
    </r>
    <r>
      <rPr>
        <b/>
        <sz val="11"/>
        <color rgb="FF000000"/>
        <rFont val="Calibri"/>
        <family val="2"/>
        <charset val="238"/>
        <scheme val="minor"/>
      </rPr>
      <t>Reaktor ICPCVD</t>
    </r>
    <r>
      <rPr>
        <sz val="11"/>
        <color rgb="FF000000"/>
        <rFont val="Calibri"/>
        <family val="2"/>
        <charset val="238"/>
        <scheme val="minor"/>
      </rPr>
      <t xml:space="preserve">,  dzięki dużej gęstości plazmy gazów reakcyjnych pozwala na otrzymywanie warstw dielektrycznych o dobrej stechiometri już w temperaturze pokojowej. </t>
    </r>
    <r>
      <rPr>
        <b/>
        <sz val="11"/>
        <color rgb="FF000000"/>
        <rFont val="Calibri"/>
        <family val="2"/>
        <charset val="238"/>
        <scheme val="minor"/>
      </rPr>
      <t>Reaktor ALD</t>
    </r>
    <r>
      <rPr>
        <sz val="11"/>
        <color rgb="FF000000"/>
        <rFont val="Calibri"/>
        <family val="2"/>
        <charset val="238"/>
        <scheme val="minor"/>
      </rPr>
      <t xml:space="preserve"> (Atomic Layer Deposition) pozwala na precyzyjne, konformalne pokrycie warstwami dielektrycznymi rozwiniętej topografi struktur fotonicznych.                                               Urządzenia wyposażone są w układy pompowe, dedykowane linie gazowe z systemem dozowania gazów, generatory RF plazmy, układy chłodzenia/grzania stolika, komorę załadowczą.  Przewidziany jest również End Point Detector i pomiar</t>
    </r>
    <r>
      <rPr>
        <i/>
        <sz val="11"/>
        <color rgb="FF000000"/>
        <rFont val="Calibri"/>
        <family val="2"/>
        <charset val="238"/>
        <scheme val="minor"/>
      </rPr>
      <t xml:space="preserve"> in situ </t>
    </r>
    <r>
      <rPr>
        <sz val="11"/>
        <color rgb="FF000000"/>
        <rFont val="Calibri"/>
        <family val="2"/>
        <charset val="238"/>
        <scheme val="minor"/>
      </rPr>
      <t xml:space="preserve">grubości osadzanych warstw. Dla urządzeń niezbędne są dedykowane scubbery. Urządzenia przeznaczone dla płytek o średnicy do +4".                                                                                                                                                                      </t>
    </r>
    <r>
      <rPr>
        <sz val="11"/>
        <color rgb="FFFF0000"/>
        <rFont val="Calibri"/>
        <family val="2"/>
        <charset val="238"/>
        <scheme val="minor"/>
      </rPr>
      <t xml:space="preserve">Skład zestawu:                                                                                                                                                                    1) Urządzenie do osadzania dielektryków  metodą ICPCVD: stolik na zakres temperatur  od -150 do +400 stopni C, 8 linii gazowych, End Point Detector, chiller, cena 4 450 000 PLN,                                                                  2) Urządzenie do osadzania dielektryków  metodą PECVD, 6 linni gazowych, zakres temp. 20-400 (1200) st.C, cena 4 000 000 PLN,                                                                                                                                                           3) Urządzenie do osadzania dielektryków metodą ALD ze stolikiem o średnicy 200mm, z sześcioma prekursorami z wagą nie przekraczającą 100g każdy, generator ozonu, temperatura stołu 30-400 st C, cena 4 500 000 PLN.     </t>
    </r>
  </si>
  <si>
    <t>Urządzenia do osadzania warstw dielektrycznych  dla: pasywacji i izolacji w processingu przyrządów fotonicznych, wykonywania twardych masek przy trawieniach pólprzewodników (suchych i mokrych), wykonania pokryć optycznych przyrządów.</t>
  </si>
  <si>
    <t>opis nie precyzuje co zostanie zakupione</t>
  </si>
  <si>
    <t xml:space="preserve">Plasma tlenowa/argonowa </t>
  </si>
  <si>
    <t xml:space="preserve">1) Mikrofalowe urządzenie do czyszczenia powierzchni  cena 180 000 PLN, 
2) Urządzenie typu Barrel Cleaning do czyszcenia powierzchni cena 300 000 PLN </t>
  </si>
  <si>
    <t>Urządzenie jest przeznaczone do selektywnego trawienia warstw organicznych, w tym usuwania pozostałego rezystu (po różnych procesach technologicznych) w kontrolowany sposób</t>
  </si>
  <si>
    <t xml:space="preserve">Skład Zestawu: 
1) Urządzenie do nakładania rezystu (4"plytki)  cena  1 300 000 PLN,
2) Urządzenie do centrowania   i naświetlania typu Mask Alligner  cena  1 800 00 PLN, 
3) Urządzenie do wywoływania rezystu cena   900 000 PLN,
 4) Urządzenie do mycia masek i płytek cena 1 400 000 PLN, 
5) Urządzenie do laserowej litografii 1 990 000 PLN,  
Wszystkie urządzenia są kompatybilne  i przeznaczone do płytek i 4".    </t>
  </si>
  <si>
    <t xml:space="preserve">
Urządzenie jest przeznaczone są do wykonywania procesów fotolitografii DUV . Wzory nanoszone są zarówno techniką negatywową jak i pozytywową z wykorzystaniem ultrafioletu z zakresu 250nm–450nm. Wzory mogą być wykonywane bezpośrednio na warstwach półprzewodnikowych, warstwach pokrytych dielektrykami lub metalizacją. Otrzymywana rozdzielczość wzoru wynosi ok. 0,6 µm. Możliwe jest także nanoszenie wzorów o wysokiej rozdzielczości, rzędu nanometrów, techniką NIL (ang. NanoImprint Lithography).
</t>
  </si>
  <si>
    <t xml:space="preserve">Procesy obróbki chemicznej i trawienia mokrego </t>
  </si>
  <si>
    <t>Skład Zestawu:
 1) Systemy do DI wody cena 600 000 PLN , 
2) Mycie masek - urządzenie niezależnie działające poza systemem do fotolitografii cena 1 800 000 PLN, 
3) Łaźnia Megasonic cena 400 000 PLN, 
4) Płyty grzejne typu Hot Plate z pinami dystansowymi x 3szt cena 250 000 PLN,
5)Urządzenie spray coater cena 200 000 PLN, 
6) Spin Coater x2 cena 300 000 PLN, 
7) Zmywarka laboratoryja 2 szt. cena 180 000 PLN, 
8) Zestaw do procesów galwanicznych cena 200 000 PLN,
9) komory chemiczne (dygestoria)- 10 szt cena 3 000 000 PLN, 
10) Wentylowane szafy na odczynniki chemiczne 10 szt cena 200 000 PLN,
11) Lodówki (chłodziarki) chemiczne 5 szt. 100 000 PLN
12) Przeciwpożarowa i przeciwwybuchowa Szafa na odczynniki chemiczne 10 sztuk x 130 000 =1 300 000 PLN</t>
  </si>
  <si>
    <t>Zestaw urządzeń koniecznych do wykonywanie niezbędnych procesów obróbki chemicznej, tj. czyszczenie podłoży półprzewodnikowych, trawienie chemiczne  na różnych etapach wytwarzania przyrządów</t>
  </si>
  <si>
    <t xml:space="preserve">Osadzanie dielektryków metodą PVD </t>
  </si>
  <si>
    <t xml:space="preserve">Skład zestawu: 
Urządzenie do osadzania dielektryków PVD z 4-6 magnetronami 4", z mocą RF,  temperaturą do 800 st.C  i elipsometrem in situ, cena 3 000 000  PLN,             </t>
  </si>
  <si>
    <t xml:space="preserve">Urządzenie do osadzania warstw dielektrycznych metodą PVD (rozpylanie magnetronowe 4-źródłowe) z wbudowaną elipsometryczną kontrolą grubości warstwy </t>
  </si>
  <si>
    <t>Osadzanie warstw metalicznych</t>
  </si>
  <si>
    <t>Skład zestawu:                                                                                                                                                                   1)  Urzadzenie do osadzania metali PVD z 6 magnetronami 4", generatorem RF, dwoma zasilaczami DC, umożliwiającymi parowanie dwóch metali równocześnie,  cena 4 000 000 PLN,                                                    2) Urządzenie do osadzania warstw  indu metodą naparowania termicznego, 1 200 000 PLN</t>
  </si>
  <si>
    <t>Urządzenie do osadzania warstw metalicznych metodą PVD (rozpylanie magnetronowe 6-źródłowe, odparowywanie). Urządzenie jest niezbędne do wytwarzania warst metalicznych z udziałem takich pierwiastków jak m. in. Au, Ti, Pt, AuGe etc. niezbędnych do formowania kontaktów omowych w przyrządach półprzewodnikowych</t>
  </si>
  <si>
    <t>Urządzenie do wygrzewania typu RTA</t>
  </si>
  <si>
    <t>Urządzenie RTP do wygrzewania warstw, między innymi warstw kontaktowych, cena 3 220 000 PLN</t>
  </si>
  <si>
    <t>Urządzenie niezbędne do wygrzewania w trakcie wytwarzania przyrządów  (np. wygrzewanie kontaktów) dla płytek o średnicy do 4''</t>
  </si>
  <si>
    <t>sztuka</t>
  </si>
  <si>
    <t>Zestaw urządzeń inspekcyjnych i pomiarowych  do kontroli processów technologicznych</t>
  </si>
  <si>
    <t>Skład Zestawu:
1) Elipsometr spektroskopowy (w tym zakres IR) cena 1 600 000 PLN, 
2)Mikroskop akustyczny cena 1 500 000 PLN, 
3)Profilometr mechaniczny typu  Alpha Step cena 560 000 PLN,
4) Profilometr optyczny  cena 770 000 PLN,  
5)FTIR cena 3 200 000 PLN, 
6) SEM nabiurkowy z EDS zmotoryzowanym stolikiem kompletem detektorów cena 1 200 000 PLN
7) Dyfraktometr HR XRD cena 2 240 000 PLN
8) Stacja do inspekcji masek i podłóż cena 70 000 PLN,
9)  XPS wersja laboratoryjna cena 3 000 000 PLN, 
10) Stacja pomiarowa I-V z analizatorem  cena 2 750 000  PLN
11)  Mikroskop inspekcyjny x3 cena  200 00 PLN, 
12) Elipsometr z 3-4 długościami światła, cena 600 000 PLN, 
13) Mikroskop optyczny z laserową analizą składu pierwiastkowego cena 800 000 PLN,                                                                                                                                                  14) Mikroskop do inspekcji w procesie fotolitografi cena 180 000 PLN, 
15) Układ do pomiaru Halla cena 1 800 000 PLN,
16) Laserowy mikroskop konfokalny x 2 cena 2 000 000 PLN, 
17) Mikroskop AFM-Raman cena, 1 500 000 PLN</t>
  </si>
  <si>
    <t>Urządzenia do do zaawansowanej inspekcji i charakteryzacji  optycznej m.in:
- zaawansowane mikroskopy optyczne 2D/3D, 
- system metrologiczny do inspekcji podłoży pomiędzy procesami technologicznymi za pomocą laserowej mikroskopii konfokalnej.
-Urządzenie do badania profilu domieszki w strukturach półprzewodnikowych.
-Urządzenie do badania jakości (jednorodności)  struktur półprzewodnikowych po epitaksji.                                        -AFM &amp;Raman                                        -Spektrometr FTIR  -Dyfraktometr XRD  Sprzęt elektroniczny: wzmacniacze zasialcze, oscyloskopy,detektory, kamery temowizyjne</t>
  </si>
  <si>
    <t>Komplet urządzeń do montażu struktur fotoniki podczerwieni (również inne przyrządy półprzewodnikowe)</t>
  </si>
  <si>
    <t>1) Urządzenie do chemo-mechanicznego polerowania  cena 1 000 000 PLN
2) Piła do cięcia struktur cena 600 000 PLN, 
3) Scriber typu  Scriber/Breaker cena 3 000 000, 
4) Urządzenie do montażu Die bonder cena 5 800 000 PLN, 
5) Urządzenie do montażu drutowego Wire bonder cena  3 000 000 PLN, 
6) Urządzenie do testowania połączeń drutowych cena 250 000 PLN,
7) Piec do wygrzewania typu reflow  cena 500 000 PLN,  
8) Urządzenie do montażu płytek Wafer Bonding  cena 2 500 000 PLN, 
9) Aplikator do blue type cena 200 000 PLN, 
10) Urządzenie do hermetyzacji obudów typu HHL cena 3 000 000 PLN,
11) Urządzenie do hermetyzacji obudów typu TO cena 3 500 000 PLN.</t>
  </si>
  <si>
    <t>Komplet urządzeń pozwalających na montowanie struktur na podstawkach jak i w obudowach - niezbędne do zakończenia procesu wytwarzania i uzyskania produktu. W jego skład wchodzą m. in:
- urządzenia do cięcia podłoży,
- urządzenia do polerowania podłoży,
- urządzenia do montowania i zamykania przyrządów/układów w obudowach (laserowe),
- urządzenia do wykonywania połączeń, 
- piec typu "reflow"</t>
  </si>
  <si>
    <t>WODA CHŁODZĄCA</t>
  </si>
  <si>
    <t xml:space="preserve">System wody chłodzącej (układ: obieg zamknięty wody uzdatnionej- obieg chłodzący glikolu) przeznaczony dla urządzeń technologicznych, o dużej  niezawodności, zapewniający stabilne ciśnienie w instalacji ok. 7 barów. System składa się z rurociągów wody i glikolu, wymiennika ciepła, reduktorów ciśnienia, kompresora, pomp i zbiorników. Cena szacunkowa 1 000 000 PLN. </t>
  </si>
  <si>
    <t>System wody chłodzącej przeznaczony dla urządzeń technologicznych. Chłodzenie wodą: pomp próżniowych, nagrzewających się obudów komór reakcyjnych, zasilaczy i generatorów.</t>
  </si>
  <si>
    <t>było drugie: Komplet urządzeń do montażu struktur fotoniki podczerwieni (również inne przyrządy półprzewodnikowe) 9140000</t>
  </si>
  <si>
    <t>Komplet urządzeń do montażu optoelektronicznego</t>
  </si>
  <si>
    <t>Urządzenie do precyzyjnego montażu optoelektronicznego przyrządów fotonicznych cena 15 000 000 PLN.</t>
  </si>
  <si>
    <t>Urządzenia umożliwiające montaż i integrację przyrządów optoelektroniczncyh z mikrooptyką i optyką światłowodową</t>
  </si>
  <si>
    <t xml:space="preserve">Stanowiska do projektowania i charakteryzacji zintegrowanych przyrządów fotonicznych </t>
  </si>
  <si>
    <r>
      <t>1) stacja robocza do projektowania aktywnych i pasywnych przyrządów fotonicznych, oraz zintegowanych układów fotonicznych (PIC) ;
2) stanowisko pomiarowe wysokich częstotliwości RF wyposażone w  analizator widma na pasmo 40 GHz, oscyloskopy na pasmo 8GHz
3) stanowisko do mapowania fotoluminescencji heterostruktur ; 
4) Mikroskop SEM z przystawką EDS
5) system pomiarów spektralnych zawierający szerokoprzestrajalne żródło monochromatycznego promieniowania i szybkie kamery spektralne ; 
6) stanowisko z systemem "beem blanker" oraz detektorem składu cienkich warstw ; 
7)</t>
    </r>
    <r>
      <rPr>
        <b/>
        <sz val="11"/>
        <color rgb="FF000000"/>
        <rFont val="Calibri"/>
        <family val="2"/>
        <charset val="238"/>
        <scheme val="minor"/>
      </rPr>
      <t xml:space="preserve"> </t>
    </r>
    <r>
      <rPr>
        <sz val="11"/>
        <color rgb="FFFF0000"/>
        <rFont val="Calibri"/>
        <family val="2"/>
        <charset val="238"/>
        <scheme val="minor"/>
      </rPr>
      <t>optyczny oscylator parametryczny  (OPO); 
8) stanowisko do badań stabilności laserów wyposażone w kamerę smugową. 
Cena zestawu: ~20 000 000 PLN</t>
    </r>
  </si>
  <si>
    <t>Pełna charakteryzacja zintegrowanych systemów fotonicznych (PIC) w szerokim zakresie spektralnym.</t>
  </si>
  <si>
    <t>Relokacja  linii technologicznej GB Fotoniki podczerwieni</t>
  </si>
  <si>
    <t>Urządzenia  linii technologicznej GB Fotoniki podczerwieni: MBE, urządzenia laboratoriu processingu.</t>
  </si>
  <si>
    <t>Urządzenie aktualnie posadowione są w budynku nr 4 i budynku nr 7 przy al.Lotników 32/46. Relokacja jest konieczne ponieważ część urządzeń jest nowych i niezbędnych do zachowania ciągłości pracy  linii technologicznej GB Fotoniki podczerwieni</t>
  </si>
  <si>
    <t>Koszty instalacji i uruchomienia  urządzeń  linii technologicznej GB Fotoniki podczerwieni</t>
  </si>
  <si>
    <t>Koszty m.in. układy wentylacji i gazowych, przebudowa części istniejących laboratoriów, zabezpieczenie infrastruktury w UPS i in. niezbędne elementy</t>
  </si>
  <si>
    <t>Komplet stacji roboczych i obliczeniowych</t>
  </si>
  <si>
    <t>Stacje robocze, Serwery obliczeniowe, Stacje sterujące aparatury, Infrastruktura sieciowa IT, Oprogramonanie specjalistyczne do symulacji numerycznych przyrządów fotoniki podczerwieni</t>
  </si>
  <si>
    <t>Niezbędne do sterowania procesami technologicznymi, pomiarami i obliczeniami  wymaganymi  w technologii wytwarzania przyrządów fotoniki podczerwieni.</t>
  </si>
  <si>
    <t>relokacja - Reaktor MBE C21T</t>
  </si>
  <si>
    <t>brak w budżecie, było w priorytetach</t>
  </si>
  <si>
    <t>relokacja - wybrane urządzenia technologiczne istniejącej linii FP</t>
  </si>
  <si>
    <t>laboratorium fotoniki podczerwieni</t>
  </si>
  <si>
    <t>relokacja - wyposażenie laboratoriów pomiarowych (spektrometry, zasilacze, itp.)</t>
  </si>
  <si>
    <t>I</t>
  </si>
  <si>
    <t>R</t>
  </si>
  <si>
    <t>Lab. technologii przyrządów GaN i mikromontażu</t>
  </si>
  <si>
    <t>laboratorium przyrządów GaN, czujników, struktur cienkowarstwowych i materiałów porowatych;</t>
  </si>
  <si>
    <t>Urządzenie do wytwarzania warstw dielektrycznych techniką ICP-CVD połaczone komorą załadowczą z urządzeniem do chemicznego osadzania z fazy gazowej wspomaganego plazmą PECVD</t>
  </si>
  <si>
    <t>Urządzenie przeznaczone do osadzania warstw dielektrycznych metodą ICP-CVD (niskotemperaturowe osadzanie z fazy gazowej)</t>
  </si>
  <si>
    <t>Urządzenie niezbędne jako wyposażenie funcjonalnej, pełnej linii technologicznej do prototypowania przyrządów GaN. Niezbędne również przy prototypowaniu czujników, nanostruktur fotonicznych i mikroelektronicznych.  Urządzenie przeznaczone  do kontrolowanego i selektywnego trawienia warstw półprzewodnikowych na różnych etapach wytwarzania przyrządów warstw dielektrycznych metodą ICP-CVD (niskotemperaturowe osadzanie z fazy gazowej )</t>
  </si>
  <si>
    <r>
      <t xml:space="preserve">Na podstwie dotychczasowych ofert urządzeń o podobnych funkcjonalnościach; Urządzenie PlasmaPro 100 ICPCVD firmy Oxford Instruments lub lub inne z innej firmy  o równoważnych parametrach połączone z PlasmaPro 100 PECVD firmy Oxford Instruments lub lub inne z innej firmy o równoważnych parametrach </t>
    </r>
    <r>
      <rPr>
        <b/>
        <sz val="11"/>
        <color rgb="FFFF0000"/>
        <rFont val="Calibri"/>
        <family val="2"/>
        <charset val="238"/>
        <scheme val="minor"/>
      </rPr>
      <t>CZEKAMY NA OSTATECZNĄ OFERTĘ</t>
    </r>
  </si>
  <si>
    <t>Urządzenie przeznaczone  do kontrolowanego i selektywnego trawienia warstw półprzewodnikowych na różnych etapach wytwarzania przyrządów</t>
  </si>
  <si>
    <t>Urządzenie niezbędne jako wyposażenie funcjonalnej, pełnej linii technologicznej do prototypowania przyrządów GaN. Niezbędne również przy prototypowaniu czujników, nanostruktur fotonicznych i mikroelektronicznych.   Urządzenie przeznaczone  do kontrolowanego i selektywnego trawienia warstw półprzewodnikowych na różnych etapach wytwarzania przyrządów</t>
  </si>
  <si>
    <r>
      <t xml:space="preserve">Na podstwie dotychczasowych ofert urządzeń o podobnych funkcjonalnościach; Urządzenie PlasmaPro 100 Cobra ICP RIE Etch firmy Oxford Instruments lub lub inne z innej firmy o równoważnych parametrach połączone z PlasmaPro 100 ALE firmy Oxford Instruments lub lub inne z innej firmy  o równoważnych parametrach;  </t>
    </r>
    <r>
      <rPr>
        <b/>
        <sz val="11"/>
        <color rgb="FFFF0000"/>
        <rFont val="Calibri"/>
        <family val="2"/>
        <charset val="238"/>
        <scheme val="minor"/>
      </rPr>
      <t>CZEKAMY NA OSTATECZNĄ OFERTĘ</t>
    </r>
  </si>
  <si>
    <t xml:space="preserve">Urządzenie przeznaczone do kontrolowanego trawienia warstw dielektrycznych </t>
  </si>
  <si>
    <t xml:space="preserve">Urządzenie niezbędne jako wyposażenie funcjonalnej, pełnej linii technologicznej do prototypowania przyrządów GaN. Niezbędne również przy prototypowaniu czujników, nanostruktur fotonicznych i mikroelektronicznych.  Urządzenie przeznaczone do kontrolowanego trawienia warstw dielektrycznych </t>
  </si>
  <si>
    <r>
      <t xml:space="preserve">Na podstwie dotychczasowych ofert urządzeń o podobnych funkcjonalnościach; Urządzenie PlasmaPro 100 RIE  firmy Oxford Instruments lub inne z innej firmy o równoważnych parametrach. </t>
    </r>
    <r>
      <rPr>
        <b/>
        <sz val="11"/>
        <color rgb="FFFF0000"/>
        <rFont val="Calibri"/>
        <family val="2"/>
        <charset val="238"/>
        <scheme val="minor"/>
      </rPr>
      <t>CZEKAMY NA OSTATECZNĄ OFERTĘ</t>
    </r>
  </si>
  <si>
    <t>Zestaw do przygotowania i mycia masek fotolitograficznych</t>
  </si>
  <si>
    <t>Urządzenie niezbędne jako wyposażenie funcjonalnej, pełnej linii technologicznej do prototypowania przyrządów GaN. Niezbędne również przy prototypowaniu czujników, nanostruktur fotonicznych i mikroelektronicznych.  Zestaw do przygotowania i mycia masek fotolitograficznych</t>
  </si>
  <si>
    <r>
      <t xml:space="preserve">Na podstwie dotychczasowych ofert urządzeń o podobnych funkcjonalnościach; </t>
    </r>
    <r>
      <rPr>
        <b/>
        <sz val="11"/>
        <color rgb="FFFF0000"/>
        <rFont val="Calibri"/>
        <family val="2"/>
        <charset val="238"/>
        <scheme val="minor"/>
      </rPr>
      <t>BRAK OFERTY</t>
    </r>
  </si>
  <si>
    <t>Urządzenie do inspekcji i naprawy masek fotolitograficznych</t>
  </si>
  <si>
    <t>Urządzenie przeznaczone do inspekcji i naprawy masek fotolitograficznych</t>
  </si>
  <si>
    <t>Urządzenie niezbędne jako wyposażenie funcjonalnej, pełnej linii technologicznej do prototypowania przyrządów GaN.Niezbędne również przy prototypowaniu czujników, nanostruktur fotonicznych i mikroelektronicznych.  Urządzenie przeznaczone do inspekcji i naprawy masek fotolitograficznych</t>
  </si>
  <si>
    <t>Urządzenie niezbędne do prototypowego wytwarzania przyrzadów. Lepsza dokładność i rozdzielczość; szczególnie isotne w przypadku wytwarzania małych wzorów.</t>
  </si>
  <si>
    <t>Urządzenie niezbędne jako wyposażenie funcjonalnej, pełnej linii technologicznej do prototypowania przyrządów GaN. Niezbędne również przy prototypowaniu czujników, nanostruktur fotonicznych i mikroelektronicznych.  Urządzenie niezbędne do prototypowego wytwarzania przyrzadów. Lepsza dokładność i rozdzielczość; szczególnie isotne w przypadku wytwarzania małych wzorów.</t>
  </si>
  <si>
    <t xml:space="preserve">Na podstwie dotychczasowych ofert urządzeń o podobnych funkcjonalnościach, Urządzenie typu EVG101 Advanced Spin Coating System firmy EV Group lub inne urządzenie innej firmy o równoważnych parametrach; </t>
  </si>
  <si>
    <t>Reaktor do osadzania cienkich warstw metalicznych z działa elektronowego dwukomorowy</t>
  </si>
  <si>
    <t xml:space="preserve">Urządzenie do osadzania warstw metalicznych z działa elektronowegow sposób jednorodny i kontrolowany na całej powierzchni podłoża. Urządzenia są niezbędne m.in.. przy wytwrzaniu tranzystorów GaN </t>
  </si>
  <si>
    <t xml:space="preserve">Urządzenie niezbędne jako wyposażenie funcjonalnej, pełnej linii technologicznej do prototypowania przyrządów GaN. Niezbędne również przy prototypowaniu czujników, nanostruktur fotonicznych i mikroelektronicznych.  Konieczne jest również do opracowywania nowego typu materiałów, powłok, w tym powłok funkcjonalnych. Urządzenie do osadzania warstw metalicznych z działa elektronowegow sposób jednorodny i kontrolowany na całej powierzchni podłoża. </t>
  </si>
  <si>
    <t xml:space="preserve">Na podstwie dotychczasowych ofert urządzeń o podobnych funkcjonalnościach;  Urządzenia typu The Kurt J. Lesker Company DUAL
PRO Line PVD 75 firmy Kurt.J. Lesker lub inne innej firmy o równoważnych funkcjonalnościach  </t>
  </si>
  <si>
    <t>Reaktor do wytwarzania cienkich warstw metalicznych technikami reaktywnego rozpylania katodowego: (1) Reaktor do wytwarzania cienkich warstw tlenków przewodzących technikami reaktywnego rozpylania katodowego - dwukomorowy (2) Reaktor do wytwarzania cienkich warstw metalicznych technikami reaktywnego rozpylania katodowego - dwukomorowy</t>
  </si>
  <si>
    <t>Zestaw urządzeń do osadzania warstw metalicznych metodą PVD (rozpylanie magnetronowe) w sposób jednorodny i kontrolowany na całej powierzchni podłoża. (1) Reaktor do wytwarzania cienkich warstw tlenków przewodzących technikami reaktywnego rozpylania katodowego (2) Reaktor do wytwarzania cienkich warstw metalicznych technikami reaktywnego rozpylania katodowego</t>
  </si>
  <si>
    <t xml:space="preserve">Urządzenie niezbędne jako wyposażenie funcjonalnej, pełnej linii technologicznej do prototypowania przyrządów GaN.  Niezbędne również przy prototypowaniu czujników, nanostruktur fotonicznych i mikroelektronicznych.  Konieczne jest również do opracowywania nowego typu materiałów, powłok, w tym powłok funkcjonalnych. Zestaw urządzeń do osadzania warstw metalicznych metodą PVD (rozpylanie magnetronowe) w sposób jednorodny i kontrolowany na całej powierzchni podłoża. </t>
  </si>
  <si>
    <t xml:space="preserve">Na podstwie dotychczasowych ofert urządzeń o podobnych funkcjonalnościach, Urządzenia typu The Kurt J. Lesker Company DUAL
PRO Line PVD 75 firmy Kurt.J. Lesker lub inne innej firmy o równoważnych funkcjonalnościach  </t>
  </si>
  <si>
    <t>Zestaw urządzeń; Urządzenie do ścieniania i polerwania jonowego (1), urządzenie do plazmowego czyszczenia podłoży (2); urządzenie do szlifowania i polerowanie płytek półprzewodnikowych (3); cieplarki/inkubatory z konwekcją naturalną (4); komory rękawicowe (5); laminar (6); piła (7); wagi analityczne - 5 szt (8); Komora laminarna typu BIO190 - 2 szt (9); piec CVD - 2 szt  (10)</t>
  </si>
  <si>
    <t xml:space="preserve">Zestaw urządzeń do przygotowania podłoży, struktur na róznych etapach wytwarzania przyrządów. Urządzenie do ścieniania i polerowania, polerki, szlifierki, plazma tlenowa; komory, cieplarki; inkubatory; komory rękawicowe; laminar; piła; mikroskopy </t>
  </si>
  <si>
    <t xml:space="preserve">Urządzenie niezbędne jako wyposażenie funcjonalnej, pełnej linii technologicznej do prototypowania przyrządów GaN. Niezbędne również przy prototypowaniu czujników, nanostruktur fotonicznych i mikroelektronicznych.  Konieczne jest również do opracowywania nowego typu materiałów, powłok, w tym powłok funkcjonalnych. Zestaw urządzeń do przygotowania podłoży, struktur na róznych etapach wytwarzania przyrządów. Urządzenie do ścieniania i polerowania, polerki, szlifierki, plazma </t>
  </si>
  <si>
    <r>
      <t xml:space="preserve">Na podstwie dotychczasowych ofert urządzeń o podobnych funkcjonalnościach, koszty netto; Urządzenie typu Leica EM TIC3X firmy Leica Microsystems lub inne urządzenie innej firmy o równoważnych funkcjonalnościach - 750 000 zł (1); Inkubator z konwekcją naturalną BD 56 (4 szt) lub inne o równoważnych parametrach - ok 30 000 zł/szt (4); Komora rękawicowa z wyposażeniem - model MB_Unilab Plus SP lub równoważne - 280 000 zł/1 szt - planowany zakup 3 szt (5); Urządzenie typu MicroAce 66 lub równoważne - 600 000 zł(7); wagi analityczne ~ 4000zł/szt - 5 szt (8) Komora laminarna BIO190 - 450 000 zł/szt (9); piec CVD typu TFM3.1200.100 wraz z wyposażeniem firmy Acrossinternational  - 200000zł/szt (10) </t>
    </r>
    <r>
      <rPr>
        <sz val="11"/>
        <color rgb="FFFF0000"/>
        <rFont val="Calibri"/>
        <family val="2"/>
        <charset val="238"/>
        <scheme val="minor"/>
      </rPr>
      <t>na pozostałe czekamy na oferty</t>
    </r>
  </si>
  <si>
    <t>Urządzenie do wygrzewania typu RTP</t>
  </si>
  <si>
    <t>Urządzenie niezbędne do wygrzewania podłoży na różnych etapach wytwarzania przyrządów.</t>
  </si>
  <si>
    <t>Urządzenie niezbędne jako wyposażenie funcjonalnej, pełnej linii technologicznej do prototypowania przyrządów GaN. Urządzenie konieczne przy formowaniu kontaktów do tranzystorów GaN</t>
  </si>
  <si>
    <r>
      <t>Na podstwie dotychczasowych ofert urządzeń o podobnych funkcjonalnościach, koszty netto;</t>
    </r>
    <r>
      <rPr>
        <sz val="11"/>
        <color rgb="FFFF0000"/>
        <rFont val="Calibri"/>
        <family val="2"/>
        <charset val="238"/>
        <scheme val="minor"/>
      </rPr>
      <t xml:space="preserve"> </t>
    </r>
    <r>
      <rPr>
        <sz val="11"/>
        <rFont val="Calibri"/>
        <family val="2"/>
        <charset val="238"/>
        <scheme val="minor"/>
      </rPr>
      <t>Piec Rapid Thermal Processing System for annealing of WBG Material z poziomem T max. = 1200 C i ultrakrótkimi  ms impulsami do 1600C na powierzchni płytki, 3 gazy i próżnia,   cena z 2018 r to 614 tys EUR; Piec RTP AS Premium , grzanie 2 stronne do 1200C , 3 gazy i próżnia,   cena z 2019 r to 250 tys EUR, aktualnie cena może być bliżej 350 tys EUR;</t>
    </r>
    <r>
      <rPr>
        <sz val="11"/>
        <color rgb="FFFF0000"/>
        <rFont val="Calibri"/>
        <family val="2"/>
        <charset val="238"/>
        <scheme val="minor"/>
      </rPr>
      <t xml:space="preserve"> BRAK OSTATECZNEJ OFERTY; </t>
    </r>
  </si>
  <si>
    <t xml:space="preserve">Urządzenie do wytwarzania cienkich warstw tlenków metalicznych i dielektrycznych techniką ALD do produkcji małoseryjnej </t>
  </si>
  <si>
    <t>Urządzenie do osadzania cienkich warstw tlenków metalicznych, urządzenie typu Batch do produkcji małoseryjnej i prototypowania.</t>
  </si>
  <si>
    <t>Urządzenie niezbędne jako wyposażenie funcjonalnej, pełnej linii technologicznej do prototypowania przyrządów GaN.  Niezbędne również przy prototypowaniu czujników, nanostruktur fotonicznych i mikroelektronicznych.  Konieczne jest również do opracowywania nowego typu materiałów, powłok, w tym powłok funkcjonalnych. Urządzenie do osadzania cienkich warstw tlenków metalicznych, urządzenie typu Batch do produkcji małoseryjnej i prototypowania.</t>
  </si>
  <si>
    <r>
      <t xml:space="preserve">Na podstwie dotychczasowych ofert urządzeń o podobnych funkcjonalnościach; Urządzenie typu ALD Beneq P400 firmy Beneq lub inne innej firmy o równoważnych parametrach; </t>
    </r>
    <r>
      <rPr>
        <b/>
        <sz val="11"/>
        <color rgb="FFFF0000"/>
        <rFont val="Calibri"/>
        <family val="2"/>
        <charset val="238"/>
        <scheme val="minor"/>
      </rPr>
      <t>CZEKAMY NA OSTATECZNĄ OFERTĘ</t>
    </r>
  </si>
  <si>
    <t>Urządzenie do wytwarzania cienkich warstw azotków metalicznych i dielektrycznych techniką ALD oraz upgrade istniejącego urządzenia</t>
  </si>
  <si>
    <t>Urządzenie do osadzania cienkich warstw azotków metalicznych, urządzenie typu Batch do produkcji małoseryjnej i prototypowania.</t>
  </si>
  <si>
    <r>
      <t xml:space="preserve">Na podstwie dotychczasowych ofert urządzeń o podobnych funkcjonalnościach (ceny netto); Urządzenie typu ALD Beneq TFS-200 firmy Beneq lub inne innej firmy o równoważnych funkcjonalnościach (~ 4 000 000 zł / szt.) oraz upgrade ~ 1 500 000zł; </t>
    </r>
    <r>
      <rPr>
        <b/>
        <sz val="11"/>
        <color rgb="FFFF0000"/>
        <rFont val="Calibri"/>
        <family val="2"/>
        <charset val="238"/>
        <scheme val="minor"/>
      </rPr>
      <t>CZEKAMY NA OSTATECZNĄ OFERTĘ</t>
    </r>
  </si>
  <si>
    <t>Zestaw urządzeń do fotolitografii DUV: urządzenie do naświetlania DUV (1);  urządzenia do rozwirowywania emulsji - 4 szt (spin coaters) (2); oraz płyty grzewcze - 4 szt (hot plates) (3); mikroskop do inspekcji po procesach (4); system do wywoływania (5)</t>
  </si>
  <si>
    <t>Urzędzenie do formowania wzorów metodą fotolitografii</t>
  </si>
  <si>
    <t>Urządzenie niezbędne jako wyposażenie funcjonalnej, pełnej linii technologicznej do prototypowania przyrządów GaN.  Niezbędne również przy prototypowaniu czujników, nanostruktur fotonicznych i mikroelektronicznych.  Konieczne jest również do opracowywania nowego typu materiałów, powłok, w tym powłok funkcjonalnych.  Zestaw urządzeń niezbędnych do formowania wzorów podczas wytwarzania tranzystorów GaN. Zestaw zwiera: urządzenie DUV; urządzenie do rozwirowywania emulsji (spin coaters) oraz płyty grzewcze (hot plates) oraz mikroskop do inspekcji po procesach</t>
  </si>
  <si>
    <r>
      <t>Na podstwie dotychczasowych ofert urządzeń o podobnych funkcjonalnościach - ceny netto; Urządzenie do naświetlania The SUSS MA6 Mask Aligner ~ 2000000zł; urządzenie do rozwirowywania emulsji typu spin coating wraz z hot plate typu LabCluster firmy Suss ~ 350000zł/szt lub inne równoważne innej firmy o równoważnych funkcjonalnościach; mikroskopy do inspekcji typu mikroskop ZEISS AxioImager A2 doposażenie o specjalny filtr ~ 600 000 zł; system do wywoływania (</t>
    </r>
    <r>
      <rPr>
        <sz val="11"/>
        <color rgb="FFFF0000"/>
        <rFont val="Calibri"/>
        <family val="2"/>
        <charset val="238"/>
        <scheme val="minor"/>
      </rPr>
      <t>BRAK OFERTY na system do wywoływania</t>
    </r>
    <r>
      <rPr>
        <sz val="11"/>
        <color theme="1"/>
        <rFont val="Calibri"/>
        <family val="2"/>
        <charset val="238"/>
        <scheme val="minor"/>
      </rPr>
      <t>) ~ 1200000zł</t>
    </r>
  </si>
  <si>
    <t>Urządzenia do małoseryjnej produkcji masek i prototypowania przyrządów na bazie GaN</t>
  </si>
  <si>
    <t>Urządzenia niezbędne jako wyposażenie funcjonalnej, pełnej linii technologicznej do prototypowania przyrządów GaN. Urządzenie niezbędne do małoseryjnej produkcji masek litograficznych i prototypowania przyrządów na bazie GaN</t>
  </si>
  <si>
    <t>Na podstwie dotychczasowych ofert urządzeń o podobnych funkcjonalnościach (ceny netto); Zestaw dwóch urządzeń: Urządzenie typu PicoMaster XF200 firmy Raith (1 szt) ~ 3000000zł oraz urządzenie PicoMaster 200 firmy Raith ~ 2600000zł</t>
  </si>
  <si>
    <t xml:space="preserve">Zestaw urządzeń do charakteryzacji: (1) Profilometr igłowy; (2) zestaw mikroskopów optycznych; (3) mikroskopy sił atomowych; (4) przyrząd do bezkontaktowych pomiarów (mapowania) ruchliwości i sheet resistance w struktrach typu HEMT; (5) sonda rtęciowa do pomiarów CV i wyznaczania profili domieszkowania; (6) skaningowy mikroskop elektronowy; (7) Mikroskop typu Axio Observer 7 z LSM900 - 2 400 000 zl; (8) Mikroskop typu Axio Vert.A1 - 200 000 zł; (9) urządzenie do nanoindentacji; (10) Potencjostat wielokanałowy - 2 szt; (11) mikroskop do inspekcji gotowych, zmontowanych przyrządów </t>
  </si>
  <si>
    <t>Zestaw urządzeń do badania rezultatów procesów na linii technologicznej. Urządzenia niezbędne do charakteryzacji podłoży i struktur na różnych etapach. Zestaw zawiera: Profilometr igłowy (1); zestaw mikroskopów optycznych (2); mikroskopy sił atomowych (3); przyrząd do bezkontaktowych pomiarów (mapowania) ruchliwości i sheet resistance w struktrach typu HEMT (4); sonda rtęciowa do pomiarów CV i wyznaczania profili domieszkowania (5); skaningowy mikroskop elektronowy (6); Mikroskop typu Axio Observer 7 z LSM900 - 2 400 000 zl (7); Mikroskop typu Axio Vert.A1 - 200 000 zł (8); urządzenie do nanoindentacji (9); Potencjostat wielokanałowy - 2 szt (10)</t>
  </si>
  <si>
    <t xml:space="preserve">Urządzenie niezbędne jako wyposażenie funcjonalnej, pełnej linii technologicznej do prototypowania przyrządów GaN.  Niezbędne również przy prototypowaniu czujników, nanostruktur fotonicznych i mikroelektronicznych.  Konieczne jest również do opracowywania nowego typu materiałów, powłok, w tym powłok funkcjonalnych. Zestaw urządzeń do badania rezultatów procesów na linii technologicznej. Urządzenia niezbędne do charakteryzacji podłoży i struktur na różnych etapach </t>
  </si>
  <si>
    <t>Na podstwie dotychczasowych ofert urządzeń o podobnych funkcjonalnościach (ceny netto): (1) Profilometr stykowy typu Tencor P-17 ~ 950 000 zł;  (2) mikroskopy do inspekcji typu mikroskop ZEISS AxioImager A2 - 10 szt, koszt ~ 260000zł/szt ; (3) Urządzenie do AFM typu system Anasys nanoIR3s firmy Bruker - koszt ~  4 200 000 zł/szt; (4) System LEI-1616AM koszt ~ 900 000 zł;  (5) Urządzenie typu System MCV-530L koszt ~ 1 200 000 zł; (6) Skaningowy mikroskop elektronowy typu FE-SEM GeminiSEM 300 firmy Zeiss ~ 2 800 000 zł; (7) Mikroskop typu Axio Observer 7 z LSM900 - 2 400 000 zl; (8) Mikroskop typu Axio Vert.A1 - 200 000 zł; (9) TriboIndenter Hysiton TI Premier firmy
Bruker ~ 3 000 000 zł;  (10) Potencjostat wielokanałowy firmy Egmont Instruments ~ 350 000 zł/szt; (11) mikroskop do inspekcji gotowych, zmontowanych przyrządów Cyfrowy wideo mikroskop 3D RX-100 firmy Hirox ~ 360 000 zł  lub inne o rónoważnych funkcjonalnościach</t>
  </si>
  <si>
    <t>Zestaw urządzeń do optycznej charakteryzacji struktur: (1) Elipsometr do pomiarów w szerokim zakresie widmowym; (2) Analizator widma promieniowania elektromagnetycznego w zakresie VIS; (3) Przestrajalne źródło promieniowania elektromagnetycznego w zakresie VIS; (4) Spektrometr podczerwieni; (5) Kriostat pompowany He w obiegu zamkniętym do pomiarów fotoluminescencji</t>
  </si>
  <si>
    <t>Zestaw urządzeń do badania rezultatów procesów na linii technologicznej. Urządzenia do charakteryzacji optycznej</t>
  </si>
  <si>
    <t xml:space="preserve">Urządzenie niezbędne jako wyposażenie funcjonalnej, pełnej linii technologicznej do prototypowania przyrządów GaN.  Niezbędne również przy prototypowaniu czujników, nanostruktur fotonicznych i mikroelektronicznych.  Konieczne jest również do opracowywania nowego typu materiałów, powłok, w tym powłok funkcjonalnych. Zestaw urządzeń do badania rezultatów,  procesów na linii technologicznej. Urządzenia do charakteryzacji optycznej </t>
  </si>
  <si>
    <r>
      <t>Na podstwie dotychczasowych ofert urządzeń o podobnych funkcjonalnościach (ceny netto): (1) elipsometr typu W3-05-X ~ 2 000 000 zł; (2) analizator typu AQ6373B Visible Wavelength Optical Spectrum Analyzer 350 - 1200 nm ~ 600 000 zł, anazlizator typu AQ6376E Three Micron Optical Spectrum Analyzer 1500 - 3400 nm ~ 600 000 zł, analizator typu AQ6377 Optical Spectrum Analyzer 1900 - 5500 nm ~ 600 000 zł, (</t>
    </r>
    <r>
      <rPr>
        <sz val="11"/>
        <color rgb="FFFF0000"/>
        <rFont val="Calibri"/>
        <family val="2"/>
        <charset val="238"/>
        <scheme val="minor"/>
      </rPr>
      <t>CZEKAMY NA OSTETCZNE OFERTY</t>
    </r>
    <r>
      <rPr>
        <sz val="11"/>
        <color theme="1"/>
        <rFont val="Calibri"/>
        <family val="2"/>
        <charset val="238"/>
        <scheme val="minor"/>
      </rPr>
      <t>); (3) Przestrajalne źródło promieniowania elektromagnetycznego typu SAMBA ~ 60 000 zł; (4) Spektrometr FTIR Nicolet iS50R PM firmy Thermo Scientific ~ 4 000 000 zł (5) Kriostat pompowany He w obiegu zamkniętym do pomiarów fotoluminescencji 330 000 zł   lub inne urządzenia innych firm o równoważnych funkcjonalnościach</t>
    </r>
  </si>
  <si>
    <t>Stanowisko do pomiarów przyrządów mocy w w zakresie do 10kV i 10kA; Stanowisko do pomiaru RF</t>
  </si>
  <si>
    <t>Stanowisko niezbędne do charakteryzacji opracowywanych przyrządów mocy; Zestaw obejmuje: (1) Stanowisko do pomiarów przyrządów mocy w w zakresie do 10kV i 10kA; (2) Stanowisko do pomiaru RF</t>
  </si>
  <si>
    <t>Urządzenie niezbędne jako wyposażenie funcjonalnej, pełnej linii technologicznej do prototypowania przyrządów GaN.  Stanowisko niezbędne do charakteryzacji opracowywanych przyrządów mocy</t>
  </si>
  <si>
    <t xml:space="preserve">Na podstwie dotychczasowych ofert urządzeń o podobnych funkcjonalnościach; Stanowiska są składane z elementów na specjalne zamówienie Zamawiajacego, firmy Tespol Sp. z o.o. lub AM Technologies Sp. z o.o. lub inne urządzenia innych firm o równoważnych funkcjonalnościach
 </t>
  </si>
  <si>
    <t>Komplet urządzeń do montażu tranzystorów GaN</t>
  </si>
  <si>
    <t xml:space="preserve">Komplet urządzeń pozwalających na montowanie w obudowach struktur - niezbędne do zakończenia procesu wytwarzania i uzyskania produktu. W jego skład wchodzą m. in:
- urządzenia do cięcia podłoży;  - urządzenia do szlifowania i polerowania podłoży; - urządzenia do montowania; - urządzenia do wykonywania połączeń; - laser montażowy; -Laserowa zgrzewarka liniowe – „laser linear seam welder”; - Stanowiska do osadzania grubych warstw montażowych złota/miedzi; - Stanowisko do testowania jakości montażu </t>
  </si>
  <si>
    <t xml:space="preserve">Komplet urządzeń pozwalających na montowanie w obudowach struktur - niezbędne do zakończenia procesu wytwarzania i uzyskania produktu. W jego skład W jego skład wchodzą m. in:
- urządzenia do cięcia podłoży;  - urządzenia do szlifowania i polerowania podłoży; - urządzenia do montowania i zamykania przyrządów w obudowach; - urządzenia do wykonywania połączeń; - laser montażowy; -Laserowa zgrzewarka liniowe – „laser linear seam welder”; - Stanowiska do osadzania grubych warstw montażowych złota/miedzi;  </t>
  </si>
  <si>
    <r>
      <t xml:space="preserve">Na podstwie dotychczasowych ofert urządzeń o podobnych funkcjonalnościach (ceny netto): (1) urządzenie do montowania typu Fineplacer Sigma –bonder zautomatyzowany ~ 2 100 000 zł; (2) urządzenie do wykonywania połączeń typu 56XXi firmy  F&amp;S BONDTEC Semiconductor GmbH~ 1 900 000 zł  lub inne urządzenia innych firm o równoważnych funkcjonalnościach; </t>
    </r>
    <r>
      <rPr>
        <sz val="11"/>
        <color rgb="FFFF0000"/>
        <rFont val="Calibri"/>
        <family val="2"/>
        <charset val="238"/>
        <scheme val="minor"/>
      </rPr>
      <t xml:space="preserve">Na pozostałe brak ofert </t>
    </r>
  </si>
  <si>
    <t>Implantator</t>
  </si>
  <si>
    <t xml:space="preserve">Urządzenie do implantacji </t>
  </si>
  <si>
    <t xml:space="preserve">Urządzenie niezbędne do wykonywania izolacji elektrycznej oraz do wytwarzania domieszek w strukturach </t>
  </si>
  <si>
    <t xml:space="preserve">Urządzenie typu FLEXion - 400 firmy Innovative Ion Implant </t>
  </si>
  <si>
    <t>Stanowisko do badań symulacyjnych i prac projektowych niezbędne do projektowania obwodów dopasowujących, masek fotolitograficznych itp.</t>
  </si>
  <si>
    <t>Niezbędne na linii do prototypowania urządzeń n bazie GaN, Stanowisko do badań symulacyjnych i prac projektowych niezbędne do projektowania obwodów dopasowujących, masek fotolitograficznych itp.</t>
  </si>
  <si>
    <t xml:space="preserve">Stacja robocza, np. https://www.krsystem.pl/stacja_robocza_krsuper_workstatnion_ekwb-item-51694.html; licencja (9000 EUR/rok licencja akademicka); peryferia - 10000zł </t>
  </si>
  <si>
    <t>Umożliwienie realizacji grubych warstw z opacowanych materiałów, co poszerza możliwości aplikcyjne przyrządów</t>
  </si>
  <si>
    <t>Niezbędne na linii do prototypowania urządzeń n bazie GaN,  Niezbędne również przy prototypowaniu czujników, nanostruktur fotonicznych i mikroelektronicznych.  Konieczne jest również do opracowywania nowego typu materiałów, powłok, w tym powłok funkcjonalnych. Umożliwienie realizacji grubych warstw z opacowanych materiałów, co poszerza możliwości aplikcyjne przyrządów</t>
  </si>
  <si>
    <t>Na podstwie dotychczasowych ofert urządzeń o podobnych funkcjonalnościach ceny netto:  Precyzyjna drukarka do sitodruku, urządzenia do mieszania i opracowania pasty do druku, płyty grzejne, mieszacze i urządzenia dodatkowe wraz z wyposażeniem (tape caster, mieszadło próżniowe z pompą, płyta grzewcza z mieszadłem) ~ 55 000 zł; wirówka, wypalarka ~ 30 000 zł; piec CVD ~ 150 000 zł; Potencjostat wielokanałowy ~ 360 000zł; specjalistyczne dygestoria (2szt) ~ 100 000zł/szt.</t>
  </si>
  <si>
    <t>Komora rękawicowa</t>
  </si>
  <si>
    <t>Umożliwienie wykonywanie procesów w warunkach beztlenowych, niezbędne podczas funkcjonalizacji bioczujników, czy wytwarzaniu nowego typu materiałów</t>
  </si>
  <si>
    <t>Niezbędne na linii do prototypowania urządzeń n bazie GaN,  Niezbędne również przy prototypowaniu czujników, nanostruktur fotonicznych i mikroelektronicznych.  Konieczne jest również do opracowywania nowego typu materiałów, powłok, w tym powłok funkcjonalnych. Umożliwienie wykonywanie procesów w warunkach beztlenowych, niezbędne podczas funkcjonalizacji bioczujników, czy wytwarzaniu nowego typu materiałów</t>
  </si>
  <si>
    <t>Na podstwie dotychczasowych ofert urządzeń o podobnych funkcjonalnościach (ceny netto): Komory rękawicowe firmy INERT - seria I-Lab 2GB wraz z wyposażeniem</t>
  </si>
  <si>
    <t>Wyposażenie laboratoriów: Dygestoria (14 szt); stoły laboratoryjne (35 szt); szafy chemiczne (12szt); szafy laboratoryjne (25 szt); krzesła (90 szt); Zlewy chemiczne (10 szt); lodówki (6 szt); zamrażaki (3 szt); wirówki laboratoryjne (10 szt.); suszarki laboratoryjne (10 szt) i in.</t>
  </si>
  <si>
    <t>Dygestoria (14 szt); stoły laboratoryjne (35 szt); szafy chemiczne (12szt); szafy laboratoryjne (25 szt); krzesła (90 szt); Zlewy chemiczne (10 szt); lodówki (6 szt); zamrażaki (3 szt); wirówki laboratoryjne (10 szt.); suszarki laboratoryjne (10 szt) i in.</t>
  </si>
  <si>
    <t>Zakupy niezbędne do funkcjonowania laboratorium - podstawowe wyposażenie</t>
  </si>
  <si>
    <t>Na podstwie dotychczasowych ofert urządzeń o podobnych funkcjonalnościach (ceny netto), przykładowe ceny i firmy: Dygestoria (14 szt) ~ 100 000 zł/szt; stoły laboratoryjne (35 szt) ~ 15 000 zł/szt ; szafy chemiczne (12szt) ~ 80 000 zł/szt; szafy laboratoryjne (25 szt) ~ 25 000 zł/szt; krzesła (90 szt) ~ 500 zł/szt; Zlewy chemiczne (10 szt) ~ 25 000 zł/szt ; lodówki (6 szt) ~ 7 000 zł/szt; zamrażaki poniżej 80C (3 szt) ~ 20 000 zł/szt ; wirówki laboratoryjne (10 szt.) ~ 10 000 zł/szt; suszarki laboratoryjne (10 szt) ~ 20 000 zł/szt; sonikatory (6 szt) ~ 45 000 zł/szt; stoły optyczne i meble do laboratorium pomiarowego ~ 80 000 zł (firma THorlabs) i in.</t>
  </si>
  <si>
    <t>opis nie precyzuje jakie wydatki są kosztem w ramach pozycji</t>
  </si>
  <si>
    <t>było jako modernizacja laboratoriów</t>
  </si>
  <si>
    <t>laboratorium przyrządów GaN, czujników, struktur cienkowarstwowych i materiałów porowatych</t>
  </si>
  <si>
    <t>Niezbędne urządzenie do wytwarzania tranzystorów GaN, nanostrukturyzacji</t>
  </si>
  <si>
    <t>Urządzenie aktualnie posadowione jest w budynku nr 5 przy ul. Wólczyńskiej. Relokacja jest konieczne, m.in.. Z powodu niestabilnych warunków lokalowo - energetycznych w obecnej siedzibie</t>
  </si>
  <si>
    <r>
      <t>Na podstawie dostępnej oferty; oferta niedostępna;</t>
    </r>
    <r>
      <rPr>
        <sz val="11"/>
        <color rgb="FFFF0000"/>
        <rFont val="Calibri"/>
        <family val="2"/>
        <charset val="238"/>
        <scheme val="minor"/>
      </rPr>
      <t xml:space="preserve"> kwota przedstawiona na spotkaniach z VISTEC </t>
    </r>
  </si>
  <si>
    <t>usługa</t>
  </si>
  <si>
    <t>koszt opisany jako relokacja - doprecyzowania wymaga co jest przedmiotem wydatków w ramach pozycji</t>
  </si>
  <si>
    <t>Laboratorium Materiałów Inteligentnych (MI)</t>
  </si>
  <si>
    <t>laboratorium zaawansowanych materiałów funkcjonalnych;</t>
  </si>
  <si>
    <t>do badań fotometrycznych źródeł światła</t>
  </si>
  <si>
    <t>rozeznanie rynku, m.in. oferta firmy GL optic</t>
  </si>
  <si>
    <r>
      <t xml:space="preserve">Proszę o przesłanie ofert z rozeznania rynku,  </t>
    </r>
    <r>
      <rPr>
        <sz val="11"/>
        <rFont val="Calibri"/>
        <family val="2"/>
        <charset val="238"/>
        <scheme val="minor"/>
      </rPr>
      <t>przekazano 1 ofertę (załącznik "IMiF-LZMF_oferty.zip"), kwota netto w tabeli uwzględnia możliwą zmianę ceny (wzrost kursu walut, wzrost kosztów surowców, inflacja)</t>
    </r>
  </si>
  <si>
    <t>Młynek planetarny</t>
  </si>
  <si>
    <t>dodatkowe wyposażenie: misy i kule mielące</t>
  </si>
  <si>
    <t>do wytwarzania materiałów funkcjonalnych</t>
  </si>
  <si>
    <t>rozeznanie rynku, m.in. oferta firmy Merazet</t>
  </si>
  <si>
    <r>
      <t xml:space="preserve">Proszę o przesłanie ofert z rozeznania rynku </t>
    </r>
    <r>
      <rPr>
        <sz val="11"/>
        <rFont val="Calibri"/>
        <family val="2"/>
        <charset val="238"/>
        <scheme val="minor"/>
      </rPr>
      <t>przekazano 1 ofertę (załącznik "IMiF-LZMF_oferty.zip"), kwota netto w tabeli uwzględnia możliwą zmianę ceny (wzrost kursu walut, wzrost kosztów surowców, inflacja)</t>
    </r>
  </si>
  <si>
    <t>podstawowe wyposażenie laboratorium</t>
  </si>
  <si>
    <t>rozeznanie rynku, m.in. Merazet</t>
  </si>
  <si>
    <r>
      <t xml:space="preserve">do oceny możliwość utrzymania w okresie trwałości - potencjalnie do usunięcia; </t>
    </r>
    <r>
      <rPr>
        <sz val="11"/>
        <rFont val="Calibri"/>
        <family val="2"/>
        <charset val="238"/>
        <scheme val="minor"/>
      </rPr>
      <t>przekazano 2 oferty (załącznik "IMiF-LZMF_oferty.zip"), kwota netto w tabeli to średnia z 2 ofert, uwzględnia możliwą zmianę ceny (wzrost kursu walut, wzrost kosztów surowców, inflacja)</t>
    </r>
    <r>
      <rPr>
        <sz val="11"/>
        <color rgb="FFFF0000"/>
        <rFont val="Calibri"/>
        <family val="2"/>
        <charset val="238"/>
        <scheme val="minor"/>
      </rPr>
      <t xml:space="preserve">
Proszę o przesłanie ofert z rozeznania rynku</t>
    </r>
  </si>
  <si>
    <t>razem z pompą prózniową i modułem liofilizacji na półkach</t>
  </si>
  <si>
    <t>rozeznanie rynku, m.in. oferta firmy A.G.A Analytical; DanLab</t>
  </si>
  <si>
    <r>
      <t xml:space="preserve">Proszę o przesłanie ofert z rozeznania rynku; </t>
    </r>
    <r>
      <rPr>
        <sz val="11"/>
        <rFont val="Calibri"/>
        <family val="2"/>
        <charset val="238"/>
        <scheme val="minor"/>
      </rPr>
      <t>przedstawiono 3 oferty (załącznik "IMiF-LZMF_oferty.zip"), kwota netto w tabeli to średnia z 3 ofert, uwzględnia możliwą zmianę ceny (wzrost kursu walut, wzrost kosztów surowców, inflacja)</t>
    </r>
  </si>
  <si>
    <t>Szafa na odczynniki chemiczne</t>
  </si>
  <si>
    <t>podłączenie do instalacji wyciagowej</t>
  </si>
  <si>
    <r>
      <t xml:space="preserve">Proszę o przesłanie ofert z rozeznania rynku, </t>
    </r>
    <r>
      <rPr>
        <sz val="11"/>
        <rFont val="Calibri"/>
        <family val="2"/>
        <charset val="238"/>
        <scheme val="minor"/>
      </rPr>
      <t>przekazano 2 oferty (załącznik "IMiF-LZMF_oferty.zip"), kwota netto w tabeli uwzględnia możliwą zmianę ceny (wzrost kursu walut, wzrost kosztów surowców, inflacja)</t>
    </r>
  </si>
  <si>
    <t>Przesiewacz laboratoryjny</t>
  </si>
  <si>
    <t>oferta razem z sitami i elementami mocującymi</t>
  </si>
  <si>
    <t>do przesiewania proszków</t>
  </si>
  <si>
    <t>rozeznanie rynku, m.in. oferta firmy Merazet, Inter-Chem</t>
  </si>
  <si>
    <r>
      <t>Proszę o przesłanie ofert z rozeznania rynku</t>
    </r>
    <r>
      <rPr>
        <sz val="11"/>
        <rFont val="Calibri"/>
        <family val="2"/>
        <charset val="238"/>
        <scheme val="minor"/>
      </rPr>
      <t xml:space="preserve"> przekazano, 2 oferty (załącznik "IMiF-LZMF_oferty.zip") na przesiewacz bez wyposażenia oraz 1 ofertę na sita , suma netto w tabeli (średnia z 2 ofert na młynek oraz komplet 6 sit) uwzględnia możliwą zmianę ceny (wzrost kursu walut, wzrost kosztów surowców, inflacja)</t>
    </r>
  </si>
  <si>
    <t>Piec próżniowy</t>
  </si>
  <si>
    <t>rozeznanie rynku, m.in. oferta z firmy AMD</t>
  </si>
  <si>
    <t>Piec muflowy do 1300C</t>
  </si>
  <si>
    <t>rozeznanie rynku, m.in. oferta z firmy Czylok</t>
  </si>
  <si>
    <r>
      <t xml:space="preserve">Proszę o przesłanie ofert z rozeznania rynku, </t>
    </r>
    <r>
      <rPr>
        <sz val="11"/>
        <rFont val="Calibri"/>
        <family val="2"/>
        <charset val="238"/>
        <scheme val="minor"/>
      </rPr>
      <t>przedstawiono 3 oferty (załącznik "IMiF-LZMF_oferty.zip"), kwota netto w tabeli to średnia z 3 ofert, uwzględnia możliwą zmianę ceny (wzrost kursu walut, wzrost kosztów surowców, inflacja)</t>
    </r>
  </si>
  <si>
    <t>Piec komorowy do 1700C</t>
  </si>
  <si>
    <t>Waga analityczna</t>
  </si>
  <si>
    <t>rozeznanie rynku, m.in. nowewagi.pl; medycznewagi.pl; SensorWag</t>
  </si>
  <si>
    <r>
      <t xml:space="preserve">do oceny możliwość utrzymania w okresie trwałości - potencjalnie do usunięcia,  </t>
    </r>
    <r>
      <rPr>
        <sz val="11"/>
        <rFont val="Calibri"/>
        <family val="2"/>
        <charset val="238"/>
        <scheme val="minor"/>
      </rPr>
      <t>przekazano 3 oferty (załącznik "IMiF-LZMF_oferty.zip"), kwota netto w tabeli to srednia z 3 ofert, uwzględnia możliwą zmianę ceny (wzrost kursu walut, wzrost kosztów surowców, inflacja)</t>
    </r>
    <r>
      <rPr>
        <sz val="11"/>
        <color rgb="FFFF0000"/>
        <rFont val="Calibri"/>
        <family val="2"/>
        <charset val="238"/>
        <scheme val="minor"/>
      </rPr>
      <t xml:space="preserve">
Proszę o przesłanie ofert z rozeznania rynku</t>
    </r>
  </si>
  <si>
    <t>Łaźnia wodna z mieszadłem magnetycznym</t>
  </si>
  <si>
    <t>rozeznanie rynku, m.in. oferta firmy Bionovo, biogenet</t>
  </si>
  <si>
    <r>
      <t xml:space="preserve">do oceny możliwość utrzymania w okresie trwałości - potencjalnie do usunięcia, </t>
    </r>
    <r>
      <rPr>
        <sz val="11"/>
        <rFont val="Calibri"/>
        <family val="2"/>
        <charset val="238"/>
        <scheme val="minor"/>
      </rPr>
      <t xml:space="preserve"> przekazano 2 oferty (załącznik "IMiF-LZMF_oferty.zip"), kwota netto w tabeli uwzględnia możliwą zmianę ceny (wzrost kursu walut, wzrost kosztów surowców, inflacja)</t>
    </r>
    <r>
      <rPr>
        <sz val="11"/>
        <color rgb="FFFF0000"/>
        <rFont val="Calibri"/>
        <family val="2"/>
        <charset val="238"/>
        <scheme val="minor"/>
      </rPr>
      <t xml:space="preserve">
Proszę o przesłanie ofert z rozeznania rynku</t>
    </r>
  </si>
  <si>
    <t>Zestaw dipoli magnetycznych</t>
  </si>
  <si>
    <t>rozeznanie rynku, m.in. oferta z expondo.pl</t>
  </si>
  <si>
    <r>
      <t xml:space="preserve">do oceny możliwość utrzymania w okresie trwałości - potencjalnie do usunięcia </t>
    </r>
    <r>
      <rPr>
        <sz val="11"/>
        <rFont val="Calibri"/>
        <family val="2"/>
        <charset val="238"/>
        <scheme val="minor"/>
      </rPr>
      <t>DO USUNIĘCIA</t>
    </r>
  </si>
  <si>
    <t>laboratorium zaawansowanych materiałów funkcjonalnych</t>
  </si>
  <si>
    <t>w pierwotnym budżecie brak - było tylko 1,5 mln na relokację</t>
  </si>
  <si>
    <t>Laboratorium Materiałów dla Elektroniki (MdE)</t>
  </si>
  <si>
    <t xml:space="preserve">Zestaw urządzeń stanowiących uzupełnienie linii technologicznej do produkcji modułów termoelektrycznych </t>
  </si>
  <si>
    <t xml:space="preserve">Zestaw urządzeń umożliwiających uruchomienie pierwszej kompletnej linii technologicznej służącej do produkcji modułów termoelektrycznych. W skład zestawu wchodzą zaawansowane urządzenia tj.: Prasa do spiekania w wysokiej temperaturze techniką SPS, piec próżniowy indukcyjny, komorowy piec wodorowy, atomizer do proszków metalicznych i półprzewodnikowych, ultraprecyzyjna piła diamentowa typu DISCO, ultraprecyzyjna elektrodrążarka drutowa. Urządzenia te są niezbędne doposażenie istniejącej linii technologicznej w laboratoriach materiałów dla energetyki. </t>
  </si>
  <si>
    <t xml:space="preserve">Zastosowanie zestawu pozwoli na uruchomienie produkcji seryjnej, nowej generacji modłów termoelektrycznych, służących do konwersji energii cieplnej na energię elektryczną. Urządzenia niezbędne do wytwarzania materiałów i modułów termoelektrycznych na różnych etapach montażu. </t>
  </si>
  <si>
    <t xml:space="preserve">Na podstwie dotychczasowych ofert urządzeń o podobnych funkcjonalnościach </t>
  </si>
  <si>
    <r>
      <t xml:space="preserve">do oceny możliwość utrzymania w okresie trwałości - potencjalnie do usunięcia
Proszę o przesłanie ofert z rozeznania rynku 
</t>
    </r>
    <r>
      <rPr>
        <b/>
        <sz val="11"/>
        <color rgb="FFFF0000"/>
        <rFont val="Calibri"/>
        <family val="2"/>
        <charset val="238"/>
        <scheme val="minor"/>
      </rPr>
      <t xml:space="preserve">Zmiana pozycji 48 – z „myjka ultradźwiękowa” na „zestaw urządzeń” </t>
    </r>
  </si>
  <si>
    <t>Reaktor do wytwarzania cienkich warstw tlenków przewodzących technikami reaktywnego rozpylania katodowego</t>
  </si>
  <si>
    <t>Dwukomorowy, jedna komora z możliwością zmniejszania odległości tarcza - podłoże, druga z dużą odległością, umożliwiająca osadzanie równoczesne z kilku tarcz - dla innowacyjnych tlenkow do przyrzadow na bazie GaN</t>
  </si>
  <si>
    <t>Oferta KJLesker</t>
  </si>
  <si>
    <t xml:space="preserve">Reaktor zastępujący obecnie używany rektor ulegający częstym awariom, a niezbędny do osadzania warstw tlenkowych dla innowacyjnych barier i kontaktów omowych w przyrządach szerokoprzerwowych. Rozszerzony o komorę umożliwiającą pracę na dużych podłożach. </t>
  </si>
  <si>
    <t>Reaktor do wytwarzania cienkich warstw metalicznych technikami reaktywnego rozpylania katodowego</t>
  </si>
  <si>
    <t>Dwukomorowy, do osadzania struktur metalizacyjnych na kontakty omowe do GaN</t>
  </si>
  <si>
    <t>Reaktor dedykowany dla wytwarzania konwencjonalnych kontaktów omowych dla przyrządów na bazie GaN</t>
  </si>
  <si>
    <t>Reaktor do osadzania cienkich warstw metalicznych z działa elektronowego</t>
  </si>
  <si>
    <t>Dwukomorowy, do osadzania metali i struktur metalizacyjnych z małym uszkodzeniem podłoży, na bramki Schottkiego do przyrzadow GaN</t>
  </si>
  <si>
    <t>Reaktor dedykowany dla wytwarzania konwencjonalnych i niskorozdzielczych metalizacji bramek dla przyrządów na bazie GaN</t>
  </si>
  <si>
    <t>Oferta Spectrolab</t>
  </si>
  <si>
    <t>Umożliwiający identyfikację materiałów po syntezie oraz substancji lotnych w układzie do podawania LZO</t>
  </si>
  <si>
    <t>Elipsometr pełnozakresowy</t>
  </si>
  <si>
    <t>z mikrosoczewkami i stolikiem skanującym</t>
  </si>
  <si>
    <t>Oferta QD</t>
  </si>
  <si>
    <t>Umożliwiający określanie jednorodności optycznej procesów wytwarzanych na dużych podłożach oraz mikrostruktur</t>
  </si>
  <si>
    <t>Precyzyjna drukarka do sitodruku, urządzenia do mieszania i opracowania pasty do druku, płyty grzejne, mieszacze i urządzenia dodatkowe wraz z wyposażeniem</t>
  </si>
  <si>
    <t>tape caster, mieszadło próżniowe z pompą, płyta grzewcza z mieszadłem</t>
  </si>
  <si>
    <t>Oferty MTI (tape caster + mikser) + Profishop (plyta)</t>
  </si>
  <si>
    <t>Oferta Across international</t>
  </si>
  <si>
    <t>Dla wytwarzania warstw z materiałów MOF i pochodnych</t>
  </si>
  <si>
    <t>Oferta ewagi</t>
  </si>
  <si>
    <t>Do precyzyjnego odmierzania materiałów do syntez materialow porowatych oraz elektrolitow, jedna posadowiona w komorze rekawicowej</t>
  </si>
  <si>
    <t>Komora rękawicowa z suszarką próżniową z pompą próżniową oraz z suszarką laboratoryjną do szkła</t>
  </si>
  <si>
    <t>Oferta MSA system + Danlab (suszarka prozniowa z pompa) + Adverti (suszarka laboratoryjna)</t>
  </si>
  <si>
    <t>Dygestorium dla układu pomiarów sensorów LZO</t>
  </si>
  <si>
    <t>ujęcie wody DI, obieg wody chodzacej, doprowadzenie powietrza i azotu, 1800mm, kratownica</t>
  </si>
  <si>
    <t>Oferta Conbest</t>
  </si>
  <si>
    <t>Niezbędne do pracy z LZO</t>
  </si>
  <si>
    <t>Dygestorium dla obróbki i syntezy MOF</t>
  </si>
  <si>
    <t>Niezbędne do wytwarzania i obróbki materiałów porowatych</t>
  </si>
  <si>
    <t>Wirówka laborartoryjna</t>
  </si>
  <si>
    <t>Oferta Moga</t>
  </si>
  <si>
    <t>Do syntezy materiałów typu MOF</t>
  </si>
  <si>
    <t>Wyparka laboratoryjna</t>
  </si>
  <si>
    <t>Oferta Chemland</t>
  </si>
  <si>
    <t>Oferta Egmont Instruments</t>
  </si>
  <si>
    <t>Do charakteryzacji superkondensatorów i czujników</t>
  </si>
  <si>
    <t>Stół przyścienny z nadstawkami i szufladami</t>
  </si>
  <si>
    <t>Blat durcon czarny</t>
  </si>
  <si>
    <t>Niezbędne do prac laboratoryjnych, magazynowania szkła i przyborów, posadowienia wagi i innych sprzętów</t>
  </si>
  <si>
    <t>Zlew z szafką i ociekaczem typu jeż</t>
  </si>
  <si>
    <t>Niezbędny do mycia szkła laboratoryjnego</t>
  </si>
  <si>
    <t>Kriostat pompowany He w obiegu zamkniętym do pomiarów fotoluminescencji</t>
  </si>
  <si>
    <t>Niezbędny dla pomiarów własności optycznych materiałów w obniżonych temperaturach</t>
  </si>
  <si>
    <t>Lab.szkieł specjalnych i światłowodów</t>
  </si>
  <si>
    <t>laboratorium światłowodów i szkieł specjalnych;</t>
  </si>
  <si>
    <t xml:space="preserve">Mikroskop grzewczy </t>
  </si>
  <si>
    <t>Komora rekawicowa</t>
  </si>
  <si>
    <t>Piec indukcyjny</t>
  </si>
  <si>
    <t>Piła do cięcia bloków szkieł wraz narzędziami diamentowymi - tarcze szlifierskie, piły z nasypem diamentowym o różnym upakowaniu, kształcie, i lepiszczu  ziaren diamentowych</t>
  </si>
  <si>
    <t>Piła do precyzyjnego  wycinania próbek szkieł wraz narzędziami diamentowymi piły z nasypem diamentowym o różnym upakowaniu, kształcie, i lepiszczu  ziaren diamentowych</t>
  </si>
  <si>
    <t xml:space="preserve">Piła do ultraprecyzyjnego wycinania mikroelementów optycznych ze sterowaniem komputerowym </t>
  </si>
  <si>
    <t>Zaokrążarka do elemetów szklanych i ceramicznych do długosci 600 mm</t>
  </si>
  <si>
    <t>Szlifierko freazrka do kształtowej obróbki bloków szklanych wraz z narzędziami diamentowymi typu tarcze szlifierkie frezy</t>
  </si>
  <si>
    <t>Wiertarka do szkiel</t>
  </si>
  <si>
    <t xml:space="preserve">Elemety z metali szlachetnych, platyna, złoto  z przeznaczeniemna tygle, elementy konstrukcyjne, mieszadła  do wytopu szkieł </t>
  </si>
  <si>
    <t>wiele</t>
  </si>
  <si>
    <t>opis sugeruje materiały zużywalne - potencjalnie do usunięcia</t>
  </si>
  <si>
    <t>Wytwornica z osuszaczem telenu</t>
  </si>
  <si>
    <t>Urzadzenie do oczyszczania i osuszania gazów technicznych typu azot, argon</t>
  </si>
  <si>
    <t>Wieża do wyciagania swiatłowodów 12 mb</t>
  </si>
  <si>
    <t>Piec wysokotemperaturowy wraz z niezbednym oprzyrządowaniem</t>
  </si>
  <si>
    <t>Piec oporowy do ok. 1300 s C</t>
  </si>
  <si>
    <t xml:space="preserve">System grzania do prac włóknami polimerowymi i organicznymi </t>
  </si>
  <si>
    <t xml:space="preserve">Wyciagarka kołowa do włókien i pretów światłowodowych </t>
  </si>
  <si>
    <t>Wciągarka do włókien do układu odbioru włókien</t>
  </si>
  <si>
    <t xml:space="preserve">System laserowego bezdotykowego pomiaru średnicy, napreżenia, jakości powierzchni, położenia, włókien, pretów </t>
  </si>
  <si>
    <t>Uklad zenetrzny do obsługi wieży</t>
  </si>
  <si>
    <t xml:space="preserve">Drukarka 3D do druku preform </t>
  </si>
  <si>
    <t>Robot do układania preform</t>
  </si>
  <si>
    <t>Układ termicznego utwardzania powłok polimerowych światłowdów</t>
  </si>
  <si>
    <t>Prasa izostatyczna do prasowania na gorąco</t>
  </si>
  <si>
    <t>prasa izostatyczna do prasowania na zimno</t>
  </si>
  <si>
    <t>laboratorium światłowodów i szkieł specjalnych</t>
  </si>
  <si>
    <t>Mastersizer</t>
  </si>
  <si>
    <t>Lab. Projektowania Układów Scalonych i Systemów Elektronicznych</t>
  </si>
  <si>
    <t>laboratorium projektowania układów scalonych i systemów elektronicznych;</t>
  </si>
  <si>
    <t>Oscyloskop</t>
  </si>
  <si>
    <t>realizcja pełnego procesu pomiarowego w obszarze adresowanych kompetencji grupy badawczej</t>
  </si>
  <si>
    <t>tme.eu</t>
  </si>
  <si>
    <t>https://www.tme.eu/pl/katalog/wyposazenie-warsztatowe_112607/ - podawanie bardziej szczegółowej specyfikacji w perspektywie kilku lat jest bezcelowe z uwagi na zmianę oferty i postę technologiczny. Poprzewdnio propnowałem szcowanie kosztów w EURO</t>
  </si>
  <si>
    <t>Zasilacz</t>
  </si>
  <si>
    <t>S</t>
  </si>
  <si>
    <t>NI</t>
  </si>
  <si>
    <t>licencja</t>
  </si>
  <si>
    <t>EDA-CAD Cadence Design Systems</t>
  </si>
  <si>
    <t>pełny ciąg projektowy ASIC</t>
  </si>
  <si>
    <t>vecto</t>
  </si>
  <si>
    <t>Doświadczenie ofertowe - oferty partnerskie sa poufne, negocjowane indywidualnie. Domena GOV oznacza wycenę x2</t>
  </si>
  <si>
    <t>projektowanie PCB, synteza i programowanie FPGA</t>
  </si>
  <si>
    <t>pełny ciąg projektowy ASIC - serwer LDAP, serwer kont użytkowników i oprogramowania</t>
  </si>
  <si>
    <t>realizcja pełnego procesu projektowego ASIC</t>
  </si>
  <si>
    <t>pełny ciąg projektowy ASIC - serwer obliczeniowy</t>
  </si>
  <si>
    <t>laboratorium projektowania układów scalonych i systemów elektronicznych</t>
  </si>
  <si>
    <t>Stacja robocza Precision 5820 Tower</t>
  </si>
  <si>
    <t>pełny ciąg projektowy ASIC - stacje robocze użytkowników</t>
  </si>
  <si>
    <t>laboratorium mikromontażu;</t>
  </si>
  <si>
    <r>
      <t>Zestaw do</t>
    </r>
    <r>
      <rPr>
        <sz val="11"/>
        <color rgb="FFFF0000"/>
        <rFont val="Calibri"/>
        <family val="2"/>
        <charset val="238"/>
        <scheme val="minor"/>
      </rPr>
      <t xml:space="preserve"> pocienia </t>
    </r>
    <r>
      <rPr>
        <sz val="11"/>
        <color theme="1"/>
        <rFont val="Calibri"/>
        <family val="2"/>
        <charset val="238"/>
        <scheme val="minor"/>
      </rPr>
      <t>i szlifowania płytkek krzemowych o średnicy 300 mm</t>
    </r>
  </si>
  <si>
    <t>w tym: szlifierka (pełny automat); piła (pełny automat), komputer - zarzadzanie i kontrola pracy stanowiska</t>
  </si>
  <si>
    <t>Pocienianie podłoży krzemowych jest niezbędną operacją technologiczną do wykonania na etapie przed montażem chipów w interfejsach stykowych, które sa gotowe do umieszczenia w tzw. inlet'ach.</t>
  </si>
  <si>
    <t>wywiad rynkowy</t>
  </si>
  <si>
    <r>
      <t xml:space="preserve">doprecyzowania wymaga skład zestawu
Proszę o uszczegłowienie informacji dtyczących wywiadu rynkowego i wskazanie konkretów - gdzie była sprawdzana cena, jakie są wyniki i, jakie są szacowanie koszty jednostkowe poszczególnych składników zestawu itp.. Czy jest możliwość pozyskania z rynku oferty? </t>
    </r>
    <r>
      <rPr>
        <sz val="11"/>
        <rFont val="Open Sans"/>
        <family val="2"/>
        <charset val="238"/>
      </rPr>
      <t>Urządzenia wchodzące w skład zestawu są podane w  kolumnie E; cena zestawu została oszacowana na bazie wywiadu rynkowego z producentami urządzeń, cena jest szacunkową wartością średnią dla urządzeń pochodzących od potencjalnych dostawców np. Accretech i Disco; nie rozpatrywano wariantu zakupu urządzen osobno, stąd szacunek ceny dla zestawu; na obecnym etapie nie ma możliowości pozyskania konkretnych ofert ponieważ nie można zdefiniować konkretnych konfiguracji urządzeń, konfiguracje będą znane w momencie określenia agendy badawczej i uzgodnienienia potrzeb partnera przemysłowego.</t>
    </r>
  </si>
  <si>
    <t>Zestaw do montażu chipów w interfejsach stykowych na rolce</t>
  </si>
  <si>
    <t>w tym dostosowane do montażu na rolce: diebonder, wirebonder, enkapsulacja+sieciowanie UV, tester jakości modułów na taśmie, tester elektryczny; prober eleketryczny, komputer - zarządzanie i kontrola pracy stanowska</t>
  </si>
  <si>
    <t>Linia  skłądająca się z szeregu urządzeń (wyszczególnionych w kolumnie 3) połączonych jednym torem transportowym jest zasadniczym narzędziem umożliwiającym montaż chip'ów w odpowiednich interfejsach/obudowach zapewniających końcową funkcjonalność.</t>
  </si>
  <si>
    <r>
      <t xml:space="preserve">doprecyzowania wymaga skład zestawu
Proszę o uszczegłowienie informacji dtyczących wywiadu rynkowego i wskazanie konkretów - gdzie była sprawdzana cena, jakie są wyniki i, jakie są szacowanie koszty jednostkowe poszczególnych składników zestawu itp.. Czy jest możliwość pozyskania z rynku oferty? </t>
    </r>
    <r>
      <rPr>
        <sz val="11"/>
        <rFont val="Open Sans"/>
        <family val="2"/>
        <charset val="238"/>
      </rPr>
      <t>Urządzenia wchodzące w skład zestawu są podane w  kolumnie E; cena zestawu została oszacowana na bazie wywiadu rynkowego z producentami urządzeń, cena jest szacunkową wartością średnią dla urządzeń pochodzących od potencjalnych dostawców np. Ficontec, Paroteq, TDK, Besi, Tresky; nie rozpatrywano wariantu zakupu urządzen osobno, stąd szacunke ceny dla zestawu; na obecnym etapie nie ma możliowości pozyskania konkretnych ofert ponieważ nie można zdefiniować konkretnych konfiguracji urządzeń, konfiguracje będą znane w moemencie określenia agendy badawczej i uzgodnienienia potrzeb partnera przemysłowego.</t>
    </r>
  </si>
  <si>
    <t>Zestaw mikroskopów inspekcyjnych</t>
  </si>
  <si>
    <t>w tym mikroskop optyczny, mikroskop stereoskopowy x 2, mikroskop cyfrowy; kompatybilne międzu urządzeniami oprogramowanie do akwizycji i archiwizacji danych pomiarowych</t>
  </si>
  <si>
    <t>Prace mikromontażowe wymagają bezpośredniego dostępu do wysokiej klasy narzędzi inspekcyjno-pomiarowych.</t>
  </si>
  <si>
    <r>
      <t xml:space="preserve">doprecyzowania wymaga skład zestawu
Proszę o uszczegłowienie informacji dtyczących wywiadu rynkowego i wskazanie konkretów - gdzie była sprawdzana cena, jakie są wyniki, jakie są szacowanie koszty jednostkowe poszczególnych składników zestawu itp.. Czy jest możliwość pozyskania z rynku oferty? </t>
    </r>
    <r>
      <rPr>
        <sz val="11"/>
        <rFont val="Open Sans"/>
        <family val="2"/>
        <charset val="238"/>
      </rPr>
      <t>Szacunek kosztów wykonano na podstawie informacji pozyskanych o d dystrybutorów mikroskopów Nikon, Olympus, Leica. Rozpatrywany jest wyłacznie zakup zestawu od jednego z wybranych producentów ze względu na potrzebę jednolitego oprogramowania. Koszt urządzeń będzie istotnie uzależniony od wyposażenia konfiguracji bazowych, które zostanie określone w oparciu o konkretne potrzeby wynikające z agendy badawczej (w opracowaniu i konsultacji z partnerem przemysłowym).</t>
    </r>
  </si>
  <si>
    <t>Stacja robocza CAD</t>
  </si>
  <si>
    <t xml:space="preserve">Stacja robocza wraz z komercyjna licencją Auto-CAD plus dodatkowy komputer wraz z drukarką </t>
  </si>
  <si>
    <t>Pracom mikromontażowym towarzyszą prace o charakterze projektowym, w tym konieczność projektowania elementów takich jak uchwyty, ssawki, stoliki itp.</t>
  </si>
  <si>
    <r>
      <t xml:space="preserve">Proszę o uszczegłowienie informacji dtyczących wywiadu rynkowego i wskazanie konkretów - gdzie była sprawdzana cena, jakie są wyniki. Czy jest możliwość pozyskania oferty z rynku? Środek trwały nie wydaje się szczególnie unikatowy. </t>
    </r>
    <r>
      <rPr>
        <sz val="11"/>
        <rFont val="Open Sans"/>
        <family val="2"/>
        <charset val="238"/>
      </rPr>
      <t xml:space="preserve">Środek trwały nie jest unikatowy, informacja pochodzi od dystrybutorów stacjii roboczych np. Dell, HP oraz producenta oprogramowania AutoDesk. </t>
    </r>
  </si>
  <si>
    <t>laboratorium mikromontażu</t>
  </si>
  <si>
    <t>było: Doposażenie krzemowej linii doświadczalnej (fotodiod, detektorów promieniowania jonizującego, detektorów cieplnoprzewodnościowych i mikromechanicznych, struktur mikroprzepływowych i cienkowarstwowych) 22621500, prior. 2</t>
  </si>
  <si>
    <t>było: Wyposażenie ciągu technologicznego do montażu pocienionych chipów w interfejsach stykowych: 12704600, prior. 2</t>
  </si>
  <si>
    <t>Zestaw narzędzi i drobnego oprzyrządowania</t>
  </si>
  <si>
    <t>w tym zestaw pincet, ssawek, wysokiej jakości narzędzi (standard WERA, WELLER-EREM) śruboktętów, kluczy płaskich, nasadowych i imbusowych; maty antystatyczne ESD, suwmiarki, szczypce i inne</t>
  </si>
  <si>
    <t>Linia montażowa musi być wyposażona w szereg narzędzi dodatkowych oraz drobne oprzyrządowanie umożliwiające regulacje, modyfikacje konfiguracji itp. wykorzystywanych systemów.</t>
  </si>
  <si>
    <r>
      <t xml:space="preserve">doprecyzowania wymaga skład zestawu
Proszę o uszczegłowienie informacji dtyczących wywiadu rynkowego i wskazanie konkretów - gdzie była sprawdzana cena, jakie są wyniki , jakie są szacowanie koszty jednostkowe poszczególnych składników zestawu itp.. Czy jest możliwość pozyskania z rynku oferty? </t>
    </r>
    <r>
      <rPr>
        <sz val="11"/>
        <rFont val="Open Sans"/>
        <family val="2"/>
        <charset val="238"/>
      </rPr>
      <t>Szacunek kosztów został wykonany na podstawie oferty sprzedawców/dystrybutorów wyspecyfikowanych narzędzi Wera, Weller, Erem itp.</t>
    </r>
  </si>
  <si>
    <t>laboratorium centrum grafenu i innowacyjnych nanotechnologii (Ach)</t>
  </si>
  <si>
    <t>laboratorium centrum grafenu i innowacyjnych nanotechnologii.</t>
  </si>
  <si>
    <t>MALVERN ZETASIZER ULTRA RED</t>
  </si>
  <si>
    <t>Urządzenia do epitaksji związków AIII-BV - MBE</t>
  </si>
  <si>
    <t>Pomiar wielkości cząstek i potencjału zeta</t>
  </si>
  <si>
    <t>OFERTA_1</t>
  </si>
  <si>
    <t>PE-25 Plasma Cleaner z wyposażeniem</t>
  </si>
  <si>
    <t>Komora próżniowa: 6061 T-6 Aluminum, cylindryczna
średnica 5", długość 8"
Konfiguracja elektrody: horyzontalna, planarna
Zasilacz RF : 400 W x 50 kHz
Dwa analogowe rotametry: 0-25 cc/min
Miernik próżni – termopara
0-1 Torr</t>
  </si>
  <si>
    <t>Urządzenie do modyfikacji materiałów plazmą</t>
  </si>
  <si>
    <t>Oferta_2</t>
  </si>
  <si>
    <t>FT-IR OMEGA 5</t>
  </si>
  <si>
    <t>nd.</t>
  </si>
  <si>
    <t>Analizator gazów</t>
  </si>
  <si>
    <t>Oferta_3</t>
  </si>
  <si>
    <t>Thermal Properties Analyzer</t>
  </si>
  <si>
    <t>Urządzenie do pomiaru właściwości termicznych materiałów.</t>
  </si>
  <si>
    <t>Oferta_4</t>
  </si>
  <si>
    <t>Piknometr - ULTRAOYC 5000 Foam - Anton Paar</t>
  </si>
  <si>
    <t>Butla z gazem: azot, hel</t>
  </si>
  <si>
    <t>Urządzenie do pomiaru gęstości: ciał stałych, proszków, cieczy i zawiesin</t>
  </si>
  <si>
    <t>Oferta_5</t>
  </si>
  <si>
    <t>Analizator powierzchni właściwej NOVA 800 - ANTON PAAR</t>
  </si>
  <si>
    <t xml:space="preserve">Stacja do odgazowania, termosy na ciekły azot, dewar, komputer, </t>
  </si>
  <si>
    <t>Urządzenie do pomiaru powierzchni właściwej i porowatości</t>
  </si>
  <si>
    <t>Oferta_6</t>
  </si>
  <si>
    <t>Dyfraktometr Bruker D2 Phaser nabiurkowy</t>
  </si>
  <si>
    <t>Urządzenie do analizy jakściowej i ilościowej składu fazowego materiałów proszkowych</t>
  </si>
  <si>
    <t>Oferta_7</t>
  </si>
  <si>
    <t>Skaningowy mikroskop elektronowy Phenom ProX G6</t>
  </si>
  <si>
    <t>SEM z przystawką EDS</t>
  </si>
  <si>
    <t>Mikroskop elektronowy biurkowy, służący do szybkiej analizy wizualnej</t>
  </si>
  <si>
    <t>Oferta_8</t>
  </si>
  <si>
    <t>Setup do electrospinningu</t>
  </si>
  <si>
    <t>System bazowy do electrospinningu składajacy się z pomp strzykawkowych, kamery, kolektora, obudowy.</t>
  </si>
  <si>
    <t xml:space="preserve">Wytwarzanie polimerowych rusztowań włóknistych. </t>
  </si>
  <si>
    <t>OFERTA_9</t>
  </si>
  <si>
    <t>Zestaw pomp strzykawkowych do SBS</t>
  </si>
  <si>
    <t>Pompy strzykawkowe laboratoryjne: Legacy KDS 210 oraz programowalna KDS Legato 110</t>
  </si>
  <si>
    <t>Urządzenie wchodzące w skład setupu do SBS.</t>
  </si>
  <si>
    <t>OFERTA_10</t>
  </si>
  <si>
    <t>Komora laminarna BIO 130 CYTO</t>
  </si>
  <si>
    <t>Niezbędna do prowadzenia badań w warunkach sterylnych.</t>
  </si>
  <si>
    <t>OFERTA_11</t>
  </si>
  <si>
    <t>Mikroskop odwrócony fluorescencyjny Optika IM-3LD4</t>
  </si>
  <si>
    <t>Mikroskop odwrócony fluorescencyjny z kamerą</t>
  </si>
  <si>
    <t xml:space="preserve">Obserwacja próbek w powiększeniu </t>
  </si>
  <si>
    <t>OFERTA_12</t>
  </si>
  <si>
    <t>Mikroskop odwrócony Optika IM-3</t>
  </si>
  <si>
    <t>Mikroskop odwrócony optyczny z kamerą</t>
  </si>
  <si>
    <t>Przeżywiowa obserwacja komórek w trakcie prowadzenia hodowli komórkowych, obserwacja próbek</t>
  </si>
  <si>
    <t>OFERTA_13</t>
  </si>
  <si>
    <t>mikroskop konfokalny z komorą do badań przeżyciowych</t>
  </si>
  <si>
    <t>linie laserowe: 
V – 405 nm - 50 mW
B – 488 nm - 20 mW
Y – 561 nm - 20 mW
R – 640 nm - 40 mW
Zaawansowana czarna komora środowiskowa CellVivo z oświetleniem LED i kontrolerami temperatury oraz gazów i oprogramowaniem sterującym.</t>
  </si>
  <si>
    <t>Urządzenie do obrazowania struktury wewnętrznej komórek oraz niwkania nanomateriałów do wnętrza żywych komórek</t>
  </si>
  <si>
    <t>oferta_14</t>
  </si>
  <si>
    <t>węzeł redukcji RGO</t>
  </si>
  <si>
    <t>- zbiornik magazynowy; - stanowisko mikrofiltracji; - stanowisko testowe</t>
  </si>
  <si>
    <t>Element linii technologicznej produkcji grafenu płatkowego w skali półprzemysłowej</t>
  </si>
  <si>
    <t>oferta_15</t>
  </si>
  <si>
    <t>aparat do realizacji procesów w warunkach nadkrytycznych</t>
  </si>
  <si>
    <t>aparat wysokociśnieniowy 70-80 MPa, naczynia 100-1000 ml, pompa do rozpuszczalnika, pompa do współrozpuszczalnika</t>
  </si>
  <si>
    <t>Aparat do prowadzenia procesów z użyciem nadkrytycznego dwutlenku węgla (wytwarzanie nanomateriałów - grafen i aerożele, ekstrakcja)</t>
  </si>
  <si>
    <t>oferta_16</t>
  </si>
  <si>
    <t xml:space="preserve">zestaw </t>
  </si>
  <si>
    <t>reaktor wysokociśnieniowy z generatorem ultradźwięków</t>
  </si>
  <si>
    <t>reaktor wysokociśnieniowy do 80 MPa, objetość do 1000 ml, z generatorem ultradźwiękowym o mocy co najmniej 400-500W</t>
  </si>
  <si>
    <t>Urządzenie do wytwarzania nanomateriałów o wysokiej czystości (np. grafenu) z użyciem płynów w stanie nadkrytycznym</t>
  </si>
  <si>
    <t>szacowany koszt na podstawie informacji od 2 dostawców - brak szczegółowej oferty, aparatura będzie zaprojektowana i wykonana na zamównienie</t>
  </si>
  <si>
    <t>laboratorium centrum grafenu i innowacyjnych nanotechnologii (TC)</t>
  </si>
  <si>
    <t>relokacja aparatury</t>
  </si>
  <si>
    <t>oferty i rozmowy z prodeucentami lub serwisantami urządzeń</t>
  </si>
  <si>
    <t>Lab.  Obwodów Drukowanych i  Montażu Elektronicznego</t>
  </si>
  <si>
    <t>Ł-ITR</t>
  </si>
  <si>
    <t>Lab. Badawcze urządzeń wysokoczęstotliwościowych w technologi GaN i SiC</t>
  </si>
  <si>
    <t>Ł-IEL</t>
  </si>
  <si>
    <t>Szczegółowy wykaz sprzętu, wyposażenia i wnip</t>
  </si>
  <si>
    <t xml:space="preserve">Ostateczny Odbiorca Wsparcia: </t>
  </si>
  <si>
    <t xml:space="preserve">Tytuł projektu: </t>
  </si>
  <si>
    <t>Centrum Kompetencji Mikroelektronika i Fotonika</t>
  </si>
  <si>
    <t>Numer umowy o objęcie przedsięwzięcia wsparciem</t>
  </si>
  <si>
    <t>Zadanie:</t>
  </si>
  <si>
    <t>Finansowanie (przyznana kwota):</t>
  </si>
  <si>
    <t>Kwota netto:</t>
  </si>
  <si>
    <t>Lp</t>
  </si>
  <si>
    <t xml:space="preserve">Nazwa wydatku </t>
  </si>
  <si>
    <t>Opis</t>
  </si>
  <si>
    <t>Kategoria, podkategoria, opis kosztu</t>
  </si>
  <si>
    <t>Nr zadania</t>
  </si>
  <si>
    <t>Ilość/ komplet</t>
  </si>
  <si>
    <t>Cena netto za sztukę</t>
  </si>
  <si>
    <t>Wartość netto</t>
  </si>
  <si>
    <t>Wartość brutto</t>
  </si>
  <si>
    <t xml:space="preserve">do oceny możliwość utrzymania w okresie trwałości - potencjalnie do usunięcia
Proszę o przesłanie ofert z rozeznania rynku 
Zmiana pozycji 48 – z „myjka ultradźwiękowa” na „zestaw urządzeń” </t>
  </si>
  <si>
    <t>Ł-IMiF, ul. Wólczyńska</t>
  </si>
  <si>
    <t>remont wolczynska</t>
  </si>
  <si>
    <t>hala kwarcu</t>
  </si>
  <si>
    <t>wymiana elewacji</t>
  </si>
  <si>
    <t>rozbiorka lacznika</t>
  </si>
  <si>
    <t>modernizacja labow</t>
  </si>
  <si>
    <t>relokacje</t>
  </si>
  <si>
    <t>aleje</t>
  </si>
  <si>
    <t>modernizacje labow</t>
  </si>
  <si>
    <t>iel</t>
  </si>
  <si>
    <t>modernizacja laboratoriow</t>
  </si>
  <si>
    <t>Zestaw z goniometrem dalekiego pola typu C, spektroradiometr o zakresie spektralnym 200-1050nm, oprogramowanie, akcesoria</t>
  </si>
  <si>
    <t>Do prowadzenia badań fotometrycznych źródeł światła</t>
  </si>
  <si>
    <t>Pomiary spektroskopowe</t>
  </si>
  <si>
    <t>rozeznanie rynku, oferta Spectralab</t>
  </si>
  <si>
    <t>Mikroskop z wyposażeniem, kamera cyfrowa, soczewki, adaptery</t>
  </si>
  <si>
    <t>Pomiary optyczne</t>
  </si>
  <si>
    <t>rozeznanie rynku, oferta Keyence</t>
  </si>
  <si>
    <t>Możliwość zastosowania mis mielących o pojemności 80, 250 lub 500 ml; zestaw z wyposazeniem</t>
  </si>
  <si>
    <t>Do obróbki materiałów: mielenie, mieszanie</t>
  </si>
  <si>
    <t>rozeznanie rynku, m.in. oferta firmy Merazet, Interchem</t>
  </si>
  <si>
    <t>Liofilizator razem z pompą prózniową i modułem liofilizacji na półkach</t>
  </si>
  <si>
    <t>Do suszenia materiałów</t>
  </si>
  <si>
    <t>Piec komorowy o max temp pracy 1700C</t>
  </si>
  <si>
    <t>Obróbka termiczna materiałów funkcjonalnych</t>
  </si>
  <si>
    <t>Stanowisko do preparatyki próbek</t>
  </si>
  <si>
    <t>Zestaw: dygestrorium, komora rekawicowa akrylowa, waga z zestawem do wyznaczania gęstosci, przesiewacz, szafy laboratoryjne z podłączeniem do wyciagu, stanowisko: zlew ceramiczny, stół laboratoryjny chemoodporny z szafkami</t>
  </si>
  <si>
    <t>Podstawowe wyposażenie laboratorium chemicznego</t>
  </si>
  <si>
    <t>rozeznanie rynku, m.in. oferta z Hoger, Alchem, Merazet, Poltech</t>
  </si>
  <si>
    <t xml:space="preserve">Zestw urzadzeń do nakładania, obróbki termicznej warstw funkcjonalnych </t>
  </si>
  <si>
    <t>W skład zestawu wchodzą manualny i automatyczny aplikatory powłok o różnej grubości, spin coater, dip coater, wyparka próżniowa z kontrolerem próżni i pompą próżniową, suszarka z wolnym obiegiem, piec muflowy o temp pracy do 1300C</t>
  </si>
  <si>
    <t>Zestaw urzadzeń pozwoli na opracowanie i wytworzenie i badanie podstawowych parametrów powłok</t>
  </si>
  <si>
    <t>rozeznanie rynku, m.in. oferta z Technolutions, Merazet, Inter-chem, Alchem, Czylok</t>
  </si>
  <si>
    <t>Ł-IMiF, al. Lotników</t>
  </si>
  <si>
    <t>Na podstwie dotychczasowych ofert urządzeń o podobnych funkcjonalnościach; Urządzenie PlasmaPro 100 ICPCVD firmy Oxford Instruments lub lub inne z innej firmy  o równoważnych parametrach połączone z PlasmaPro 100 PECVD firmy Oxford Instruments lub lub inne z innej firmy o równoważnych parametrach CZEKAMY NA OSTATECZNĄ OFERTĘ</t>
  </si>
  <si>
    <t>Na podstwie dotychczasowych ofert urządzeń o podobnych funkcjonalnościach; Urządzenie PlasmaPro 100 Cobra ICP RIE Etch firmy Oxford Instruments lub lub inne z innej firmy o równoważnych parametrach połączone z PlasmaPro 100 ALE firmy Oxford Instruments lub lub inne z innej firmy  o równoważnych parametrach;  CZEKAMY NA OSTATECZNĄ OFERTĘ</t>
  </si>
  <si>
    <t>Na podstwie dotychczasowych ofert urządzeń o podobnych funkcjonalnościach; Urządzenie PlasmaPro 100 RIE  firmy Oxford Instruments lub inne z innej firmy o równoważnych parametrach. CZEKAMY NA OSTATECZNĄ OFERTĘ</t>
  </si>
  <si>
    <t>Na podstwie dotychczasowych ofert urządzeń o podobnych funkcjonalnościach; BRAK OFERTY</t>
  </si>
  <si>
    <t>Na podstwie dotychczasowych ofert urządzeń o podobnych funkcjonalnościach, koszty netto; Urządzenie typu Leica EM TIC3X firmy Leica Microsystems lub inne urządzenie innej firmy o równoważnych funkcjonalnościach - 750 000 zł (1); Inkubator z konwekcją naturalną BD 56 (4 szt) lub inne o równoważnych parametrach - ok 30 000 zł/szt (4); Komora rękawicowa z wyposażeniem - model MB_Unilab Plus SP lub równoważne - 280 000 zł/1 szt - planowany zakup 3 szt (5); Urządzenie typu MicroAce 66 lub równoważne - 600 000 zł(7); wagi analityczne ~ 4000zł/szt - 5 szt (8) Komora laminarna BIO190 - 450 000 zł/szt (9); piec CVD typu TFM3.1200.100 wraz z wyposażeniem firmy Acrossinternational  - 200000zł/szt (10) na pozostałe czekamy na oferty</t>
  </si>
  <si>
    <t xml:space="preserve">Na podstwie dotychczasowych ofert urządzeń o podobnych funkcjonalnościach, koszty netto; Piec Rapid Thermal Processing System for annealing of WBG Material z poziomem T max. = 1200 C i ultrakrótkimi  ms impulsami do 1600C na powierzchni płytki, 3 gazy i próżnia,   cena z 2018 r to 614 tys EUR; Piec RTP AS Premium , grzanie 2 stronne do 1200C , 3 gazy i próżnia,   cena z 2019 r to 250 tys EUR, aktualnie cena może być bliżej 350 tys EUR; BRAK OSTATECZNEJ OFERTY; </t>
  </si>
  <si>
    <t xml:space="preserve">Urządzenie do wytwarzania cienkich warstw tlenków i azotków metali techniką ALD, do badań i rozwoju (R&amp;D) i  produkcji małoseryjnej </t>
  </si>
  <si>
    <t>Urządzenie do osadzania cienkich warstw tlenków i azotków metali, zarówno izolujących jak i przewodzących, w tym warstw wieloskładnikowych/mieszanych i domieszkowanych oraz nanolaminatów i heterostruktur, pozwalające na pracę w modzie termicznym (thermal ALD) oraz plazmowym (plasma-enhanced ALD, PEALD), w trybie temporal process, z wyposażeniem pozwalającym na charakteryzację warstw in-situ,  urządzenie typu R&amp;D and Production (Batch do produkcji małoseryjnej i prototypowania).</t>
  </si>
  <si>
    <t>Urządzenie niezbędne jako wyposażenie funcjonalnej, pełnej linii technologicznej do prototypowania przyrządów GaN.  Niezbędne również przy prototypowaniu czujników, nanostruktur fotonicznych i mikroelektronicznych.  Konieczne jest również do opracowywania nowego typu materiałów, powłok, w tym powłok funkcjonalnych. Urządzenie do osadzania cienkich warstw tlenków i azotków metali, urządzenie typu R&amp;D oraz Batch do produkcji małoseryjnej i prototypowania.</t>
  </si>
  <si>
    <t xml:space="preserve">Na podstwie dotychczasowych ofert urządzeń o podobnych funkcjonalnościach; Urządzenie typu  ALD Beneq TFS-500 lub np. ALD Beneq P400 firmy Beneq,  lub inne innej firmy o równoważnych parametrach; CZEKAMY NA OSTATECZNĄ OFERTĘ  </t>
  </si>
  <si>
    <t>Urządzenie do wytwarzania cienkich warstw tlenków i azotków metali techniką ALD o budowie modułowej lub klastrowej, do badań i rozwoju (R&amp;D ) i  z możliwością produkcji małoseryjnej oraz upgrade istniejącego urządzenia</t>
  </si>
  <si>
    <t>Urządzenie do osadzania cienkich warstw tlenków i azotków metali, zarówno izolujących jak i przewodzących,  w tym warstw wieloskładnikowych/mieszanych i domieszkowanych oraz nanolaminatów i heterostruktur, pozwalające na pracę w modzie termicznym (thermal ALD) oraz w modzie plazmowym (plasma-enhanced ALD, PEALD), w trybie temporal process, z wyposażeniem pozwalającym na charakteryzację warstw in-situ, urządzenie typu R&amp;D z możliwością produkcji małoseryjnej i prototypowania, o budowie modułowej lub klasterowej.</t>
  </si>
  <si>
    <t>Urządzenie niezbędne jako wyposażenie funcjonalnej, pełnej linii technologicznej do prototypowania przyrządów GaN.  Niezbędne również przy prototypowaniu czujników, nanostruktur fotonicznych i mikroelektronicznych.  Konieczne jest również do opracowywania nowego typu materiałów, powłok, w tym powłok funkcjonalnych. Urządzenie do osadzania cienkich warstw tlenków i azotków metali, urządzenie umożliwiające produkcję małoseryjną i prototypowanie, o budowie modułowej lub klasterowej.</t>
  </si>
  <si>
    <t>Na podstwie dotychczasowych ofert urządzeń o podobnych funkcjonalnościach (ceny netto); Urządzenie typu ALD Beneq TFS-200 firmy Beneq lub inne innej firmy o równoważnych funkcjonalnościach np. system SC-1 firmy Swiss Cluster, (~ 4 000 000 zł / szt.) oraz upgrade ~ 1 500 000zł; CZEKAMY NA OSTATECZNĄ OFERTĘ</t>
  </si>
  <si>
    <t>Na podstwie dotychczasowych ofert urządzeń o podobnych funkcjonalnościach - ceny netto; Urządzenie do naświetlania The SUSS MA6 Mask Aligner ~ 2000000zł; urządzenie do rozwirowywania emulsji typu spin coating wraz z hot plate typu LabCluster firmy Suss ~ 350000zł/szt lub inne równoważne innej firmy o równoważnych funkcjonalnościach; mikroskopy do inspekcji typu mikroskop ZEISS AxioImager A2 doposażenie o specjalny filtr ~ 600 000 zł; system do wywoływania (BRAK OFERTY na system do wywoływania) ~ 1200000zł</t>
  </si>
  <si>
    <t>Na podstwie dotychczasowych ofert urządzeń o podobnych funkcjonalnościach (ceny netto): (1) elipsometr typu W3-05-X ~ 2 000 000 zł; (2) analizator typu AQ6373B Visible Wavelength Optical Spectrum Analyzer 350 - 1200 nm ~ 600 000 zł, anazlizator typu AQ6376E Three Micron Optical Spectrum Analyzer 1500 - 3400 nm ~ 600 000 zł, analizator typu AQ6377 Optical Spectrum Analyzer 1900 - 5500 nm ~ 600 000 zł, (CZEKAMY NA OSTETCZNE OFERTY); (3) Przestrajalne źródło promieniowania elektromagnetycznego typu SAMBA ~ 60 000 zł; (4) Spektrometr FTIR Nicolet iS50R PM firmy Thermo Scientific ~ 4 000 000 zł (5) Kriostat pompowany He w obiegu zamkniętym do pomiarów fotoluminescencji 330 000 zł   lub inne urządzenia innych firm o równoważnych funkcjonalnościach</t>
  </si>
  <si>
    <t xml:space="preserve">Na podstwie dotychczasowych ofert urządzeń o podobnych funkcjonalnościach (ceny netto): (1) urządzenie do montowania typu Fineplacer Sigma –bonder zautomatyzowany ~ 2 100 000 zł; (2) urządzenie do wykonywania połączeń typu 56XXi firmy  F&amp;S BONDTEC Semiconductor GmbH~ 1 900 000 zł  lub inne urządzenia innych firm o równoważnych funkcjonalnościach; Na pozostałe brak ofert </t>
  </si>
  <si>
    <t xml:space="preserve">Na podstawie dostępnej oferty; oferta niedostępna; kwota przedstawiona na spotkaniach z VISTEC </t>
  </si>
  <si>
    <t>Urządzenie do epitaksji związków AIII-BV MOVPE/MOCVD                                                                                           Urządzenie do epitaksji związków półprzewodnikowych  AIII-BV na bazie GaAs, InP, GaSb oraz związków trój- i czteroskładnikowych osadzanych na podłożach GaAs i InP oraz Ge o średnicy 3 cale.</t>
  </si>
  <si>
    <t>Urządzenia ICP-RIE (Inductively Coupled Plasma Reactive Ion Etching) do reaktywnego jonowego trawienia w elektromagnetycznie indukowanej plazmie z modułem ALE (Atomic Layer Etching), dla płytek półprzewodnikowych o średnicy do 4". Zakres temperatur   od -150 do +400 stopni C  (lub większy zakres temperatur), 8-10 linii gazowych dla każdego typu procesu, end point detector. Linia z He dla poprawy termicznej stabilności procesów.  Procesy prowadzone są w odpowiedniej mieszaninie gazów  reakcyjnych, przy obniżonym ciśnieniu i z kontrolą temperatury. Urządzenia wyposażone są w układ pompowy, dedykowane linie gazowe z układem dozowania gazów, generatory RF plazmy, układ chłodzenia/grzania komory.  Dla procesów kriogenicznych niezbędne jest wyposażenie dla zasilania w LN2. Dla urządzeń niezbędne są dedykowane scubbery.                                                                                                                                              Skład zestawu: 
1) Urządzenie  do trawienia plazmowego ICP-RIE z jedną komorą załadowczą i 3-ema komorami do trawienia (półprzewodników,  dielektryków,moduł ALE), zakres temperatur  od -150 do +400 st. C ,  8-10 linii gazowych dla każdej komory reakcyjnej, End Point Detector, linia He, możliwość trawienia kriogenicznego, zakres temperatur od -150 do +400 st. C, cena 16 000 000 PLN,                                                                                                                                               2) Urządzenie do głębokiego, selektywnego trawienia  Si metodą Boscha,  cena 10 000 000 PLN.</t>
  </si>
  <si>
    <t xml:space="preserve">Zaawansowane urządzenia (reaktory) do osadzania różnych warstw dielektrycznych (najczęściej tlenki i azotki np. krzemu) w plazmie gazów, w szerokim zakresie temperatur.  Reaktor PECVD wyposażony w system naprzemiennej pracy generatorów (RF 13,56 MHz i LF 100kHz) pozwala na kontrolę naprężeń nakładanych warstw. Poprzez zmianę parametrów procesu jest możliwe otrzymywanie warstw niestechiometrycznych o współczynniku załamania światła w zakresie 1,45 - 3,2 (dla długości fali 632 nm) dla zastosowań optycznych. Reaktor ICPCVD,  dzięki dużej gęstości plazmy gazów reakcyjnych pozwala na otrzymywanie warstw dielektrycznych o dobrej stechiometri już w temperaturze pokojowej. Reaktor ALD (Atomic Layer Deposition) pozwala na precyzyjne, konformalne pokrycie warstwami dielektrycznymi rozwiniętej topografi struktur fotonicznych.                                               Urządzenia wyposażone są w układy pompowe, dedykowane linie gazowe z systemem dozowania gazów, generatory RF plazmy, układy chłodzenia/grzania stolika, komorę załadowczą.  Przewidziany jest również End Point Detector i pomiar in situ grubości osadzanych warstw. Dla urządzeń niezbędne są dedykowane scubbery. Urządzenia przeznaczone dla płytek o średnicy do +4".                                                                                                                                                                      Skład zestawu:                                                                                                                                                                    1) Urządzenie do osadzania dielektryków  metodą ICPCVD: stolik na zakres temperatur  od -150 do +400 stopni C, 8 linii gazowych, End Point Detector, chiller, cena 4 450 000 PLN,                                                                  2) Urządzenie do osadzania dielektryków  metodą PECVD, 6 linni gazowych, zakres temp. 20-400 (1200) st.C, cena 4 000 000 PLN,                                                                                                                                                           3) Urządzenie do osadzania dielektryków metodą ALD ze stolikiem o średnicy 200mm, z sześcioma prekursorami z wagą nie przekraczającą 100g każdy, generator ozonu, temperatura stołu 30-400 st C, cena 4 500 000 PLN.     </t>
  </si>
  <si>
    <t>1) stacja robocza do projektowania aktywnych i pasywnych przyrządów fotonicznych, oraz zintegowanych układów fotonicznych (PIC) ;
2) stanowisko pomiarowe wysokich częstotliwości RF wyposażone w  analizator widma na pasmo 40 GHz, oscyloskopy na pasmo 8GHz
3) stanowisko do mapowania fotoluminescencji heterostruktur ; 
4) Mikroskop SEM z przystawką EDS
5) system pomiarów spektralnych zawierający szerokoprzestrajalne żródło monochromatycznego promieniowania i szybkie kamery spektralne ; 
6) stanowisko z systemem "beem blanker" oraz detektorem składu cienkich warstw ; 
7) optyczny oscylator parametryczny  (OPO); 
8) stanowisko do badań stabilności laserów wyposażone w kamerę smugową. 
Cena zestawu: ~20 000 000 PLN</t>
  </si>
  <si>
    <t>Zestaw do pocienia i szlifowania płytkek krzemowych o średnicy 300 mm</t>
  </si>
  <si>
    <t>RELOKACJA APARATURY</t>
  </si>
  <si>
    <t>Maksymalna temperatura pomiarowa 1700 C</t>
  </si>
  <si>
    <t>Pośrednie wyznaczanie krzywych lepkości wytwarzanych szkieł, określanie optymalnych temperatur spiekania ceramik zaawansowanych</t>
  </si>
  <si>
    <t xml:space="preserve">dedykowana dwu komorowa  z doma oczyszczalnikami i dwoma piecami wraz z programowaniem i sterowaniem 
</t>
  </si>
  <si>
    <t xml:space="preserve"> wytopy szkieł o specjalnym przeznaczeniu (szkła wrażliwe na wilgoć oraz szkła pozbawione grup hydroksylowych)</t>
  </si>
  <si>
    <t>Oferty częściowo, wykonanie komory i wyposarzenia wg własnych projektów na podstawie doświadzczeń</t>
  </si>
  <si>
    <t xml:space="preserve">Jako kompletny zestaw składajacy się ze układu programowania i sterowani, zasilania wysokoprądowego, generatora, układów chłodzenia, pieca z automatyką położenia, układu programowania i sterowania mieszaniem. Rekonstrukcja posiadanej instalacji wg własnego projektu opartego na trzydziestoletnim doświadczeniu  </t>
  </si>
  <si>
    <t xml:space="preserve">wytopy szkieł jakości optycznej o wysokiej homogenizacji w ilościach do 10 kg, kontynuacja rozwoju  jedynej w Kraju technologi wytopu szkła metodą indukcyjną </t>
  </si>
  <si>
    <t xml:space="preserve">Rekonstrukcja posiadanej instalacji wg własnego projektu opartego na trzydziestoletnim doświadczeniu  </t>
  </si>
  <si>
    <t>Piła do cięcia bloków szkieł</t>
  </si>
  <si>
    <t>Zgrubna obróbwa wytworzonych szkieł</t>
  </si>
  <si>
    <t xml:space="preserve">Piła do precyzyjnego  wycinania próbek szkieł </t>
  </si>
  <si>
    <t>Przygotowanie materiału do badań własciwosci fizyko-chemicznych syntetyzowanych szlieł</t>
  </si>
  <si>
    <t>Piła wraz z narzędziami dmiamentowymi, tarcze z nasypem diamentowym o różnym upakowaniu i kształcie i lepiszczu ziaren diamentowych</t>
  </si>
  <si>
    <t>Wykonywania precyzyjnych mikroelementów optycznych, również z optyki włóknistej.</t>
  </si>
  <si>
    <t>Zaokrążarka wraz z narzędziami dmiamentowymi, tarcze z nasypem diamentowym o różnym upakowaniu i kształcie i lepiszczu ziaren diamentowych</t>
  </si>
  <si>
    <t>Przygotowanie materiału do badań własciwosci fizyko-chemicznych syntetyzowanych szlieł, przygotowanie wyrobów do obróbki polerskiej</t>
  </si>
  <si>
    <t>Szlifierko frezarka wraz z narzędziami dmiamentowymi, tarcze z nasypem diamentowym o różnym upakowaniu i kształcie i lepiszczu ziaren diamentowych</t>
  </si>
  <si>
    <t>Prygotowanie materiału wsadowego do prac zwiażanych z wytwarzaniem zintegrowanych struktór opycznych</t>
  </si>
  <si>
    <t>Wiertarka precyzyjna wraz z zestawem wierteł z nasypem diamentowym o różnych średnicach i gradacji nasypu.</t>
  </si>
  <si>
    <t>Przygotowanie materiału do badań własciwosci fizyko-chemicznych syntetyzowanych szlieł, obróbka bloków i prętów szklanych</t>
  </si>
  <si>
    <t xml:space="preserve">Piec od wytopu szkieł wyskokokrzemianowych specjalnego przeznaczenia  </t>
  </si>
  <si>
    <t xml:space="preserve">Platyna, złoto  z przeznaczeniemna tygle, elementy konstrukcyjne, mieszadła  do wytopu szkieł </t>
  </si>
  <si>
    <t xml:space="preserve">Tygle do wytopów szkieł specjalnych, pozwalające na uniknięcie zanieczyszczeń materiałów. Materiały niezbędne przy wytwarzaniu szkieł specjalnego przenaczenia o ultra jakosci optycznej.
</t>
  </si>
  <si>
    <t>Generator tlenu z połączonym osuszaczem pozwalającym na redukcję wilgotności poniżej 100 ppm</t>
  </si>
  <si>
    <t>Generacja czystego gazu do kłębienia wytapianych szkieł specjalnych pozwalająca na uzyskanie jakości optycznej materiałów</t>
  </si>
  <si>
    <t>Urządzenie posiadające zestaw filtrów osuszające gaz do wilgotności poniżej 100 ppm</t>
  </si>
  <si>
    <t>Generacja czystego gazu do do tworzenia atmosfery ochronnej pieca w trakcie wytopu. Pozwoli na uzyskanie szkieł specjalnych o jakości ultra optycznej materiałów</t>
  </si>
  <si>
    <t>Ciśnienie robocze 300 MPa, średnica komory 8'</t>
  </si>
  <si>
    <t>dogęszczanie wstępnie zaprasowanych amteriałów ceramicznych, celem poprawy jakości optycznej finalnych materiałów uzyskanych w procesie spiekania oraz potencjalnie zwiększenie rozmiarów produkowanych detali</t>
  </si>
  <si>
    <t>Prasa izostatyczna do dogęszczania na gorąco (Hot isostatic pressing) do 2200C oraz 400MPa</t>
  </si>
  <si>
    <t>ciśnienie robocze 400MPa, temperatura maksymalna 2000C, średnica komory 8"</t>
  </si>
  <si>
    <t>spiekanie i dogęszczanie zaawansowanych materiałów ceramicznych ( głownie ceramiki przezroczystej) celem poprawy jej jakości optycznej oraz wprowadzenia możliwości skalowania wyrobów pod zamówienia komercyjne. Proponowana mała prasa izostatyczna stanowi rozwiązanie kompatybilne do prasy znajdującej się w posiadaniu laboratorium materiałów fukcjonalnych . Pozwala na poszerzenie zakresu wytwarzanych materiałów oraz, w przypadku małych zamówień zapewni ekonomikę procesu</t>
  </si>
  <si>
    <t>Urządzenie do pomiaru wielkości cząstek na sucho i mokro (np. Mastersizer)</t>
  </si>
  <si>
    <t>pomiar wielkości cząstek w zakresie 0,01 – 3500 µm, z przystawkami do mierzenia proszków na sucho oraz w zawiesinie.</t>
  </si>
  <si>
    <t>Badania proszków otrzymanych  w laboratorium, kontrola surowców wykorzystywanych do syntezy transparentnych materiałów polikrystalicznych</t>
  </si>
  <si>
    <t>szlifierka do płaszczyzn</t>
  </si>
  <si>
    <t xml:space="preserve"> Automatyczny posuw pionowy wynoszący 0,001-0,1mm, wymairy stołu roboczego 400x800mm, wraz z zestawem ściernic diamentowych o różnej gradacji nasypu</t>
  </si>
  <si>
    <t>Obróbka mechaniczna otrzymanych materiałów ceramicznych</t>
  </si>
  <si>
    <t>szlifierka do wałków i otworów</t>
  </si>
  <si>
    <t>maksymalna średnica wałka do 200 mm, maksymalmna średnica otworu do 100 mm, urządzenie wraz z kompletem ściernic diamentowych</t>
  </si>
  <si>
    <t>stół optyczny</t>
  </si>
  <si>
    <t>przestrzeń robocza 1500x1000mm</t>
  </si>
  <si>
    <t>badania właściwości optycznych ceramik przezroczystych</t>
  </si>
  <si>
    <t>zasilacz do laserów</t>
  </si>
  <si>
    <t>Prąd do 100A, napięcie 30V</t>
  </si>
  <si>
    <t>badania ceramik do zastosowań laserowych</t>
  </si>
  <si>
    <t>Zestaw zwierciadeł plaskowklęsłych i płaskowypukłych,i filtrów, FELH, FES</t>
  </si>
  <si>
    <t>zwierciadła do ogniskowania wiązki i filtry do wydzielenia długości fali w zakresie od 400nm do 1800nm</t>
  </si>
  <si>
    <t>badanie ceramik laserowych</t>
  </si>
  <si>
    <t>Maksymalna częstotliwość 1,5 GHz</t>
  </si>
  <si>
    <t>badania luminescencyjne otrzymanych materiałów</t>
  </si>
  <si>
    <t>Spektrometr</t>
  </si>
  <si>
    <t>zakres 900-2300nm</t>
  </si>
  <si>
    <t>wieza wys. 12 m, konstrukca stalowa samonosna umozliwiajaca procesy technologiczne w atmosferze ochonnej oraz obsluge 2 linii procesowych</t>
  </si>
  <si>
    <t>wytwarzanie swiatłowodow specjalnych, umozliwienie produkcji prototypowej i małoseryjnej</t>
  </si>
  <si>
    <t>rozpoznanie rynku</t>
  </si>
  <si>
    <t>specjalistyczna konstukcja podtrzymujaca preformy do srednicy 55 mm oraz dostarczanie gazów i prózni -3 kanaly oraz obót preformy</t>
  </si>
  <si>
    <t>piec przelotowy o srednicy 55 mm z przeslonami wraz ze sterowaniem elektroniczym do szkiel krzemionkowych</t>
  </si>
  <si>
    <t>piec przelotowy o srednicy 55 mm z przeslonami wraz ze sterowaniem elektroniczym do szkiel wieloskladnikowych</t>
  </si>
  <si>
    <t>Uklad zewnetrzny do obsługi wieży - uklad elektroniczny integrujacy elektronike do obslugi wiezy</t>
  </si>
  <si>
    <t>komora o wysokiej czystosci do skladania preform</t>
  </si>
  <si>
    <t xml:space="preserve">drukarka umozliwiajaca druk preform szklanych w podwyzszonej czystosci </t>
  </si>
  <si>
    <t xml:space="preserve">dautonomiczy system do skladania  preform szklanych z pretów i kapilar w podwyzszonej czystosci </t>
  </si>
  <si>
    <t>spawarka swiatlowodowa CO2</t>
  </si>
  <si>
    <t>stacja robocza spawarka swiatlodowoda CO2 do taperowania wólien i grup włokien łaczenia włókien roZnych typow i wymiarow</t>
  </si>
  <si>
    <t>postprocessing swiatlowodow i wiazek swiatlowodowych</t>
  </si>
  <si>
    <t>spawarka swiatlowodowa łukowa</t>
  </si>
  <si>
    <t>spawarka do swiatlowodow telekomunikacyjnych z kontrola polaryzacji i obcinarka</t>
  </si>
  <si>
    <t>postprocessing swiatlowodow i wiazek swiatlowodowych telekomunikacujnych</t>
  </si>
  <si>
    <t>zestaw optycznych analizatowow widma</t>
  </si>
  <si>
    <t>optyczne analizatory widma pokrywajace zakres 350-2700 nm - zestaw 3 urzadzen pokrywajacych zakres widmowy</t>
  </si>
  <si>
    <t>metrologia Swiatlowodow specjalnych</t>
  </si>
  <si>
    <t>kamera do sredniej podczrwieni</t>
  </si>
  <si>
    <t>kamera kwantowa wysokiej rozdzelczosci na zakres sredniej podczerwieni z wypozazeniem</t>
  </si>
  <si>
    <t>stanowisko do ablacji laserowej</t>
  </si>
  <si>
    <t>stanowisko z laserem femtosekundowym duzej mocy wraz z elektronicznie sterowanym ukladem srerujacym i</t>
  </si>
  <si>
    <t>postprocesing swiatlowodow  specjalnych i strukturyzacja powierzchni włókien</t>
  </si>
  <si>
    <t>stanowsko do fotopolimeryzacji dwufotonowej</t>
  </si>
  <si>
    <t>stanowisko umozliwiajace druk 3D zz polimerow i glasomerow z rozdzielczoscia 100 nm</t>
  </si>
  <si>
    <t>preformiarka swiatlowodowa</t>
  </si>
  <si>
    <t>preformiarka MCVD do wytwarzania pretow kwarcowych domieszkowanych jonami ziem rzadkich i innymi pierwiastkami o grubosci wewnetrznej struktury do 10 mm wraz z optzyrzadowaniem</t>
  </si>
  <si>
    <t>wytwarzanie preform swiatlowodowych</t>
  </si>
  <si>
    <t>stanowisko do testow lwłókien laserowych duzej mocy</t>
  </si>
  <si>
    <t>stanowisko wypozazone w zrodla pompujace o mocy 1-3 W dla laserow w zakresie 1, 1,5 oraz 2,0 mikrona wraz optyka i detektoreami</t>
  </si>
  <si>
    <t>metrologia siwatlowodow aktywnych do lasrow duzych mocy</t>
  </si>
  <si>
    <t>zestaw trasmiterów z modulacja fazowa i amplitudowa</t>
  </si>
  <si>
    <t>zestaw reasmiterow do analizy wlasciwosci transmisyjnych swiatlowodow do ukladow telekomunikacyjnych z modulacja fazowa i amplitudowa do 40 Bbit/s</t>
  </si>
  <si>
    <t xml:space="preserve">metrologia siwatlowodow </t>
  </si>
  <si>
    <t>profilometr swaitlowodowy</t>
  </si>
  <si>
    <t>zertaw do pomiaru rozkładu współczynnika załamania w rdzeniu swiatłowodu z dokladnoscia do 10-5 RIE</t>
  </si>
  <si>
    <t>X-Ray Drilling XRA³</t>
  </si>
  <si>
    <t>Wiertarka CNC do obwodów drukowanych z RTG systemem registracji.Podstawowe cechy urządzenia to:
- precyzyjna registracja do warstw wewnętrznych i innych elementów wbudowanych w obwód drukowany (dokładność &lt; 18 um) 
- system wizyjny X-Ray składający się z mikroogniskowanej wiązki promieniowania rentgenowskiego ze źródłem 70÷90 kV i detektora CMOS o wysokiej rozdzielczości (14 bitów)
- system wizyjny CCD
- wiercenie otworów referencyjnych
- wiercenie otworów docelowych przelotowych i na głębokość
- frezowanie kanałków
- wysokoobrotowe wrzeciono wiertarskie 20000÷188000 obr/min
- wysokoobrotowe wrzeciono frezerskie 15000÷130000 obr/min
- zintegrowany system utrzymania czystości i odciągu wiórów podczas procesu</t>
  </si>
  <si>
    <t>Precyzyjne bazowanie wiercenia i frezowania względem wewnętrznych warstw oraz elementów wbudowanych w obwód drukowany. Wiercenie otworów bazowych. Wiercenie oraz frezowanie otworów docelowych. Wiercenie na głębokość oraz do określonej głębokości. Zastosowanie przy badaniu technologii PCB, t.j.: mVia, blind vias, back drilling, controlled depth drilling, sequential build-up, via in pad, elementy wbudowane.</t>
  </si>
  <si>
    <t>Stanowisko do wypełniania pustych przestrzeni w obwodach drukowanych</t>
  </si>
  <si>
    <t>W skład stanowiska wchodzą:
1. urządzenie do automatycznego wypełniania pustych przestrzeni pastą lub masą w obwodach drukowanych: 
- wypełnianie pustych obszarów pastą/masą (przewodzącą i nieprzewodzącą)
- zgarnianie nadmiaru wypełniacza
- wypełnianie pustych przestrzeni przelotowych/nieprzelotowych
- usuwanie gazów z obszaru wypełnianej przestrzeni
2. urządzenie do usuwania nadmiaru pasty i wyrównywania powierzchni:
- szlifowanie na mokro po procesie wypełniania
- planaryzacja powierzchni
- usuwanie nadmiaru miedzi po procesie addytywnego osadzania
- chropowatość po procesie szlifowania mniejsza niż Rz &lt; 7 um
3. urządzenie do oczyszczania powierzchni:
- mycie wysokociśnieniowe
- suszenie w przepływie powietrza</t>
  </si>
  <si>
    <t>Wypełnianie otworów przelotowych i nieprzelotowych oraz innych otwartych pustych przestrzeni  w obwodach drukowanych specjalnymi pastami zarówno nieprzewodzącymi jak i przewodzącymi. Zastosowanie w badaniu technologii PCB, t.j.: buried vias, sequential build-up, via in pad, elementy wbudowane i inne struktury typu MEMS oparte o PCB, oraz różnego rodzaju mas wypełniających i zabezpieczających.</t>
  </si>
  <si>
    <t>Linia do osadzania warstw ochronnych</t>
  </si>
  <si>
    <t>Linia do osadzania/wytwarzania powłok stosowanych w technologii PCB: 
- powłoki ochronne w technologii ENIG
- powłoki ochronne w technologii ImAg
- powłoki ochronne grubowarstwowe &gt; 1 um
- warstwy tlenkowe 
Podstawowe elementy stanowiska:
- wanny do kąpieli chemicznych z pełnym oprzyrządowaniem
- transportery
- skruber do oczyszczania oparów
- urządzenie do produkcji wody demi o przewodnictwie &lt; 5 uS/cm
- pompa wody demi + hydrofor 
- oprogramowanie do sterowania i nadzoru procesów</t>
  </si>
  <si>
    <t>Wytwarzanie powłok stosowanych przy produkcji PCB w celu dalszego badania i udoskonalania procesów powłokotwórczych. Opracowywanie technologii dla nowych powłok, w tym dla przyszłych zastosowań w branży medycznej, telekomunikacyjnej i kosmicznej.</t>
  </si>
  <si>
    <t>Naświetlarka bezpośrednia</t>
  </si>
  <si>
    <t>Naświetlarka bezpośrednia do procesów opartych na fotoczułych technologiach warstw polimerowych. Podstawowe cechy: 
- precyzyjna registracja do elementów mozaiki &lt; 10 um
- ręczna i automatyczna registracja pojedynczego panela oraz multipanela
- min. dwie głowice skolimowanego światła UV
- sumaryczna energia wiązki co najmniej 1500 mJ
- zastosowanie długości wiązki światła w zakresie 355÷420 nm
- wielkość subpiksela nie większa niż 3 um
- automatyczna kompensacja grubości (dynamiczny autofocus)
- uniwersalny system mocowania próbek PCB na stole z wykorzystaniem podciśnienia i klempingu mechanicznego 
- komputerowy system opracowywania receptur, sterowania i nadzoru procesem naświetlania</t>
  </si>
  <si>
    <t>Bezpośrednie naświetlanie fotoszablonów grubowarstwowych. Wytwarzanie masek odpornych na trudne warunki użytkowania oraz odpornych na kąpiele chemiczne i procesy galwaniczne stosowane w technologiach PCB. Naświetlanie masek o różnych kolorach i składach.</t>
  </si>
  <si>
    <t>Stanowisko do prasowania wysokoprecyzyjnych obwodów wielowarstwowych i hybrydowych</t>
  </si>
  <si>
    <t>Stanowisko składa się z:
1. prasy hydraulicznej:
- równoległość okładek nie mniejsza niż 0,05 mm
- stalowe polerowane płyty przekładkowe do wsadów
- zakres ciśnień 50 ÷ 1000 kN
- temperatura pracy w zakresie do +400 ºC
- próżnia &lt;= 10 mbar
- skok prasy min. 140 mm
- system komputerowy
2. urządzenia chłodzącego:
- hydrauliczny system docisku okładek chłodzących min. 200 kN
- chłodzenie wodą oraz powietrzem
- regulowana szybkość chłodzenia pakietu
- system komputerowy
3. ręczny system załadowczo-wyładowczy
4. szafy klimatycznej do przechowywania wrażliwych na wilgoć materiałów</t>
  </si>
  <si>
    <t>Wykonywanie próbek obwodów wielowarstwowych o dowolnej liczbie warstw i konstrukcji. Badanie wpływu asymetrii i łączenia różnych materiałów w konstrukcji PCB na wielkość odkształceń własnych. Wykorzystanie w badaniach nad techniką łączenia warstw bez użycia warstwy klejowej (fuse bonding). Kontynuowanie prac nad pakietami o wysokiej precyzji wykonania, stosowanych w płytkach z kontrolowaną impedancją oraz obwodach mikrofalowych.</t>
  </si>
  <si>
    <t>Mikroskop konfokalny</t>
  </si>
  <si>
    <t>Mikroskop konfokalny wyposażony w laserową głowicę skanującą, która pozwala na uzyskiwanie dużych powiększeń i umożliwia obrazowanie próbek w formatach 2D i 3D. Podstawowe cechy urządzenia to: 
- powiększenie do 28800x
- rzeczywiste odwzorowanie kolorów
- bezdotykowe pomiary w osi Z z dokładnością 0,1 nm
- obserwacja wnętrza otworów
- wykonywanie profili 3D
- pomiary chropowatości
- pomiary grubości warstw transparentnych
- automatyzacja i serializacja pomiarów</t>
  </si>
  <si>
    <t>Pomiary nieniszczące próbek PCB na każdym etapie badań technologii obwodów drukowanych. Wykorzystanie w technice wytwarzania mikro i nano warstw na podłożach stosowanych w PCB. Ocena jakości otworów uVia (technologia sequential build-up).</t>
  </si>
  <si>
    <t>System podawania gazów</t>
  </si>
  <si>
    <t>System podawania gazów: tlen, argon, azot i freon do komory plazmowej. System ma na celu zapewnienie przepływu gazów technicznych o natężeniu od jednego do kilku litrów na godzinę. System składa się z:
- szafy gazowej
- elementów wykonawczych do sterowania poborem gazów</t>
  </si>
  <si>
    <t>Aktywowanie powierzchni materiałów podłożowych w tym trudno obrabialnych: teflonowych, poliimidowych i  konstrukcji hybrydowych stosowanych w technice PCB. Czyszczenie powierzchni z resztek węgla pozostałego po procesach kształtowania laserowego (technologia uVia, stacked vias).</t>
  </si>
  <si>
    <t>Stanowisko do nakładania powłok</t>
  </si>
  <si>
    <t xml:space="preserve">Stanowiska do prac nad technologią nakładania powłok grubowarstwowych. Stanowisko składa się z:
1. sitodrukarki - parametry:
- praca z użyciem siatek 0,03÷0,5 mm
- praca z szablonami 0,03÷0,5 mm
- praca na podłożach o grubości od 0,1 do 12,5 mm
- praca z pastami o różnej lepkości
- szeroki zakres prędkości ruchu rakla
- automatyczny system pozycjonowania i mocowania
- system unoszenia sita
2. urządzenia do oczyszczania powierzchni - parametry:
- usuwanie zanieczyszczeń stałych
- neutralizacja ładunków statycznych na powierzchni
- zakres grubości czyszczonych materiałów od 25 um do 10 mm
3. podajnika automatycznego
</t>
  </si>
  <si>
    <t>Nakładanie powłok zabezpieczających powierzchnię Cu przed korozją, powłok konforemnych, powłok przewodzących. Badania nad elektroniką drukowaną, cienkowarstwową i grubowarstwową.</t>
  </si>
  <si>
    <t>System do neutralizacji i wspomagania procesów technologicznych</t>
  </si>
  <si>
    <t xml:space="preserve">Składowe elementy systemu:
- zintegrowane sterowanie urządzeniami i instalacjami pomiarowymi oraz alarmowymi
- prasa hydrauliczna o ciśnieniu 5÷10 barów z filtrami tkaninowymi
</t>
  </si>
  <si>
    <t>Neutralizacja roztworów po procesach technologicznych PCB oraz badania nad nowymi, bardziej ekologicznymi procesami neutralizacji i odzyskiwania zużytych związków chemicznych.</t>
  </si>
  <si>
    <t>Automat montażowy SMT fine-line</t>
  </si>
  <si>
    <t xml:space="preserve">Urządzenie do automatycznego układania elementów elektronicznych oraz nieobudowanych struktur półprzewodnikowych na płytce obwodu drukowanego
Minimalne wymagania:
- wydajność: 25 000 elementów / h lub więcej
- wielkość PCB: min. 50 x 50 mm; max. 356 x 508 mm
- grubość PCB: od 0,1 do 6 mm
- rodzaje układanych elementów: chip 01005 i większe; MELF, SOIC, BGA, CSP, PLCC, złącza SMD
- dokładność pozycjonowania elementów:  
- sposoby podawania elementów: taśma, tacka, podajnik wibracyjny
- opcja dozowania kleju i pasty lut. z dozownika 
- opcja topnikowania metodą zanurzeniową (BGA, itp.)
- certyfikat bezpieczeństwa CE
Urządzenie do automatycznego układania elementów elektronicznych oraz nieobudowanych struktur półprzewodnikowych na płytce obwodu drukowanego
Minimalne wymagania:
- wydajność: 25 000 elementów / h lub więcej
- wielkość PCB: min. 50 x 50 mm; max. 356 x 508 mm
- grubość PCB: od 0,1 do 6 mm
- rodzaje układanych elementów: chip 01005 i większe; MELF, SOIC, BGA, CSP, PLCC, złącza SMD
- dokładność pozycjonowania elementów:  
- sposoby podawania elementów: taśma, tacka, podajnik wibracyjny
- opcja dozowania kleju i pasty lut. z dozownika 
- opcja topnikowania metodą zanurzeniową (BGA, itp.)
- certyfikat bezpieczeństwa CE
</t>
  </si>
  <si>
    <t xml:space="preserve">Zautomatyzowane i precyzyjne układanie elementów elektronicznych na powierzchni płytki obwodu drukowanego.
Montaż elektroniczny prowadzony różnymi technikami wbudowywania elementów elektronicznych do wnętrza płytki obwodu drukowanego.
</t>
  </si>
  <si>
    <t>Sitodrukarka do pasty Lutowniczej fine-line</t>
  </si>
  <si>
    <t xml:space="preserve">Urządzenie do zautomatyzowanego i kontrolowanego nanoszenia pasty lutowniczej na pola lutownicze płytek obwodów drukowanych metodą druku przez szablon.
Minimalne wymagania:
- wielkość PCB: min. 50 x 50 mm; max. 356 x 508 mm
- grubość PCB: od 0,1 do 6 mm
- obszar zadruku: min. 500 x 500 mm
- certyfikat bezpieczeństwa CE
</t>
  </si>
  <si>
    <t>Nanoszenie pasty lutowniczej na powierzchnię pól lutowniczych płytki obwodu drukowanego.</t>
  </si>
  <si>
    <t>Drukarka rastrowa pasty lutowniczej</t>
  </si>
  <si>
    <t xml:space="preserve">Poszerzenie oferty usług badawczych w montażu elektronicznym. Urządzenie szczególnie przydatne przy opracowywaniu nowych technologii i metod powierzchniowego montażu elektronicznego.
Minimalne wymagania:
- wielkość PCB: min. 50 x 50 mm
- minimalne pole zadruku: 500 x 500 mm
- certyfikat bezpieczeństwa CE
</t>
  </si>
  <si>
    <t>Kontrolowane i precyzyjne nanoszenie zróżnicowanej ilości pasty lutowniczej na podłoża.</t>
  </si>
  <si>
    <t>Stanowisko do badania osadzania podzespołów elektronicznych z wyprowadzeniami pod obudową</t>
  </si>
  <si>
    <t xml:space="preserve">W skład stanowiska wchodzą: 1. Urządzenie do demontażu i montażu pojedynczych struktur elektronicznych w zmontowanych pakietach elektronicznych.
Minimalne wymagania:
- ochrona ESD
- grzałka górna: min. 70 x 70 mm
- grzałka dolna: emiter podczerwieni min. 510 x 510 mm
- kontrola temperatury: 3 x termopara
- laser pozycjonujący: klasa 2
- wymiary płytki PCB: ≤ 510 x 510 mm
- wymiary obsługiwanych komponentów: od 0,5 x 0,5 do 70 x 70 mm lub więcej
- kamera: kolorowa, 5 MPx
- certyfikat bezpieczeństwa CE
2. Urządzenie do wymiany wyprowadzeń sferycznych w obudowach typu BGA układów scalonych.
Minimalne wymagania:
- ochrona ESD                                                                             3. Urządzenie niezbędne do zapewnienia stałych warunków środowiskowych dla podzespołów i podłoży elektronicznych. Niezbędne przy opracowywaniu nowych technologii i nietypowych metod montażu elektronicznego.
Minimalne wymagania:
- ochrona ESD
- pojemność: 690 l
- 5 półek ESD                                                                                 4. Urządzenie do usuwania wilgoci z elementów elektronicznych i płytek obwodów drukowanych przed procesem lutowania.
Minimalne wymagania:
- zakres regulacji temperatury: od +5 °C pow. temp. otoczenia do 300 °C
- pojemność użytkowa komory: min. 245 litrów
- sygnalizacja otwartych drzwi
- interfejs: LAN lub/i USB
- możliwość wprowadzenia zewnętrznego czujnika temp.                                                                                           5. Urządzenie do podgrzewania podłoży i elementów elektroniki w pracach badawczych i laboratoryjnych.
Minimalne wymagania:
- zakres temperatur: 40-350 °C 
- stabilizacja temp.: ±3 °C lub lepiej
- wymiary płyty grzejnej: 300 x 300 mm                                6. Urządzenie inspekcyjne do kontroli optycznej z akwizycją obrazu.
- powiększenie: od 7 do 50 x (płynna regulacja)
- oświetlenie: światłowód, LED
</t>
  </si>
  <si>
    <t xml:space="preserve">Badania pakietów elektronicznych poprzez demontaż i ponowny montaż lub wymianę pojedynczych struktur elektronicznych. Wymiana wyprowadzeń sferycznych w obudowach typu BGA układów scalonych. Zapewnienie odpowiednich warunków środowiskowych dla elementów i podłoży  elektronicznych wykorzystywanych w pracach badawczych. Usuwanie wilgoci z elementów i podłoży elektronicznych przed procesem lutowania.
Nieodzowna operacja przed lutowaniem w procesie montażu elektronicznego i wbudowywania elementów elektronicznych do wnętrz płytki obwodu drukowanego. Zapewnienie wstępnego podgrzania podłoży podczas procesu montażu elektronicznego (podłoża aluminiowe oraz o dużej pojemności cieplnej; wbudowywanie elementów do wnętrza płytki obwodu drukowanego). Kontrola jakości połączeń lutowanych w zmontowanych pakietach elektronicznych; obserwacje mikroskopowe w kontroli międzyoperacyjnej procesu montażu elektronicznego; badania jakościowe połączeń lutowanych przy opracowywaniu nowych metod montażu elektronicznego.
</t>
  </si>
  <si>
    <t>System transportu podłoży w linii montażowej SMT</t>
  </si>
  <si>
    <t xml:space="preserve">Urządzenia do zautomatyzowanego podawania i odbioru oraz transportu płytek obwodów drukowanych pomiędzy urządzeniami technologicznymi linii montażowej SMT.
Minimalne wymagania
Moduły podawania (1 szt.) i odbioru (1 szt.) PCB: 
- obsługa kaset typu RACK
- minimalna liczba obsługiwanych płytek: 50 szt.
- wysokość transportu: 940 ±30 mm
- min./max. szerokość obsługiwanych płytek: 50 / 508 mm
- min./max. długość obsługiwanych płytek: 70 / 470 mm
- interfejs: SMEMA
Moduły transportu PCB między urządzeniami technologicznymi (4 szt.):
- długość urządzeń: 500 mm
- wysokość transportu: 940 ±30 mm
- min./max. szerokość obsługiwanych płytek: 50 / 508 mm
- min./max. długość obsługiwanych płytek: 70 / 470 mm
- interfejs: SMEMA
</t>
  </si>
  <si>
    <t>Zapewnienie zautomatyzowanego podawania, odbioru i transportu podłoży (zespołów elektronicznych) w procesie elektronicznego montażu powierzchniowego.</t>
  </si>
  <si>
    <t>Komora klimatyczna (szybka) badania jakości wykonania i niezawodności PCB, PCBA</t>
  </si>
  <si>
    <t xml:space="preserve">Minimalne wymagania/parametry oraz informacje techniczne: 
• objętość komory roboczej: co najmniej 260 litrów,
• szybkość zmian temperatury: grzanie i chłodzenie co najmniej 25 K/min,
• zakres temperatury roboczej: co najmniej od –70°C do +180°C (jeśli dostępne opcjonalne wykonanie o większym zakresie - także proszę o podanie ceny),
• oprogramowanie sterująco-rejestrujące,
• informację o stosowanych freonach.                                       • wyposażenie pomocnicze do badań bezpieczeństwa i niezawodności wyrobów wg normy PN-EN 62368-1,
, zasilacz czterokanałowy R&amp;S HMP4040, 2 szt., densymetr
</t>
  </si>
  <si>
    <t>Zapewnienie możliwości badań jakościowo-niezawodnościowych przy szybkich zamianach temperatury. Automatyzacja pomiarów i zbieranie  danych.</t>
  </si>
  <si>
    <t>Stanowisko preparatyki i automatycznego przygotowania zgładów materiałograficznych</t>
  </si>
  <si>
    <t>W skład stanowiska wchodzą:                                                 1. Zestaw 3 automatycznych szlifierko-polerek dla różnych etapów technologicznych przygotowania najwyższej jakości próbek metalograficznych. Urządzenie posiadające w system automatycznego docisku próbki z własnym napędem rotacyjnym, układ dopływu / odpływu wody, pokrywę oraz pierścień antyrozbryzgowy. Prosty, czytelny panel sterowania z wyświetlaczem LED i klawiszami membranowymi jest trwały i niezawodny.
Podstawowe dane
• średnica dysku: 200mm
• prędkość 40 do 600h obr/min z możliwością zmiany kierunku</t>
  </si>
  <si>
    <t>Automatyczna szlifierko-polerka do przygotowywania najwyższej jakości próbek metalograficznych. Może służyć zarówno do szlifowania wstępnego z użyciem materiałów ściernych SiC lub dysków diamentowych, jak również do polerowania końcowego z zastosowaniem zawiesin i past diamentowych. Urządzenie przeznaczone do preparatyki próbek przy tworzeniu zgładów metalograficznych. 
Podczas przygotowania próbek i zgładów metalograficznych zależy nam na odsłonięciu ich wnętrza przy możliwie najmniejszych deformacjach struktury. Wybór odpowiednich technik, narzędzi i materiałów pozwala jednak ograniczyć ich wielkość do poziomu, na którym są zaniedbywalne.</t>
  </si>
  <si>
    <t>SIR tester</t>
  </si>
  <si>
    <t xml:space="preserve">Oporność elektryczna materiału izolacyjnego jest mierzona pomiędzy parą styków, przewodów lub urządzeń uziemiających. W odniesieniu do płytek drukowanych (PCB) testy SIR służą do oceny odporności produktu lub procesu na „awarię” w wyniku upływu prądu lub zwarcia elektrycznego (tj. wzrostu dendrytycznego).
Podstawowe dane (na przykładzie GEN3 AutoSIR2+):
• liczba kanałów: 64, 128, 256
• zakres mierzonej rezystancji: 106- 1014Ω
• wewnętrzne napięcie polaryzacji: 0 – ±100V
• metodyka pomiaru; ciągła
• szybkość pomiaru: &lt;100ms
• główne komunikaty systemu: za mały opór, uruchomienie testowe, zła temperatura i wilgotność, napięcie polaryzacji poza zakresem/awaria
• wymiary: 52cm x 34cm x 17cm
• masa: 17kg
• zasilanie: 100V/230V
</t>
  </si>
  <si>
    <t xml:space="preserve">Urządzenie służące do pomiaru rezystancja izolacji powierzchniowej (SIR). Jest miarą oporu ruchu elektronów na powierzchni materiału. W trakcie badania elektrony mogą przebiegać wieloma ścieżkami po jednolitej powierzchni. Wynik pomiaru jest podstawowym parametrem materiału i nie zależy od bezwzględnej powierzchni, długości lub
Grubość.
</t>
  </si>
  <si>
    <t xml:space="preserve">Mikroskop Leica </t>
  </si>
  <si>
    <t>Mikroskop Leica DM6M światło przechodzące (jasne pole), odbite (jasne, ciemne pole, polaryzacja, kontrast Nomarskiego, epifluorescencja), stolik przedmiotowy zmotoryzowany 100x100 mm - standard ESA</t>
  </si>
  <si>
    <t>Zapewnienie maksymalnej dokładności i jakości badań dla zaawansowanej elektroniki automotiv, lotniczej i kosmicznej</t>
  </si>
  <si>
    <t>Jonograf</t>
  </si>
  <si>
    <t xml:space="preserve">Test ROSE (Resistance of Solvent Extraction) polega na wypłukiwaniu zanieczyszczeń z powierzchni roztworem zawierającym 75% objętości propanolu-2 i 25% objętości wody dejonizowanej. Wynikiem testu jest ilość zanieczyszczeń jonowych, wyrażona jako równoważnik chlorku sodu na jednostkę powierzchni.
Podstawowe dane (na przykładzie GEN3 CM33+):
• dokładność testu: &lt;0,005µS/cm
• zakres pomiaru: 0,01–30 μS/cm2
• kompensacja wpływu CO2
• wskaźnik powtarzalności: około 2%
• wymiary: 50cm x 30cm x 60cm
• masa: 85kg
• pojemność zbiornika: 10.5L
</t>
  </si>
  <si>
    <t xml:space="preserve">Jonograf jest urządzeniem przeznaczonym do pomiaru zanieczyszczeń jonowych na płytkach obwodów drukowanych. Tego rodzaju badana są szczególnie zalecane podczas uruchamiania nowej linii montażowej lub zmiany używanych materiałów. Ponadto, badania te
przeprowadzane są również podczas cyklicznych kontroli, w celu oceny prawidłowości procesu
technologicznego.
Przewodność jonowa [μ𝑆/𝑐𝑚] jest to zdolność do przewodzenia prądu elektrycznego przez wodę.
Im wyższa uzyskana przewodność tym wyższa zawartość minerałów jonowych.
</t>
  </si>
  <si>
    <t>Meniskograf</t>
  </si>
  <si>
    <t xml:space="preserve">Tester testuje zwilżalność pasty lutowniczej i komponentów, jednocześnie symulując proces montażu i rozpływu SMT. Symuluje rzeczywistą temperaturę pasty lutowniczej podczas podgrzewania wstępnego i rozpływu, co pozwala łatwo zidentyfikować wszelkie braki w aktywności topnika lub zwilżalności komponentów
Podstawowe dane (na przykładzie SEIKA Malcom SP-2):
• zakres czujnika: od -5,00 gf do +10,00 gf
• dokładność czujnika: ± 0,01 gf dla zakresu 1 gf
               ± 0,05 gf dla zakresu 10 gf
• zakres temperatury pracy: temperatura pokojowa – 300oC
• atmosfera nagrzewnicy: powietrze w pomieszczeniu lub w otoczce N2
• napięcie zasilania: 115V
</t>
  </si>
  <si>
    <t>Meniskograf jest przyrządem pomiarowym do ilościowego i jakościowego określania lutowalności metalizowanego złącza elementu elektronicznego lub powierzchni płytek drukowanych. Podczas próby zwilżania generowany jest charakterystyczny wykres siła-czas, który może być przydatny, gdy pojawią się pewne pytania dotyczące lutowalności płytek lub komponentów.</t>
  </si>
  <si>
    <t>Adaptacja pomieszczeń dla stanowisk Laboratorium Obwodów Drukowanych i Montażu Powierzchniowego</t>
  </si>
  <si>
    <t>Adaptacja pomieszczeń w budynku nr 21 i nr 2 oraz budynek nr 1 (clean room, pom. 141, 142), pomieszczenie neutralizatora. Przygotowanie warstwy nośniej w pomieszczeniu do posadowienia zespołu urządzeń o masie przekraczającej 2000kg , doprowadzenie kompletu mediów i niezbędnego systemu wentylacji. Dostosowanie dygestoriów do obecnych standardów, modyfikacja instalacji wyciągowej ze zwiększeniem wydajności &gt;=50 %.   ruchome czerpaki pobierające osady z dna osadnika
- orurowanie wykonane w technice rura w rurze
- mieszadła wraz z napędem</t>
  </si>
  <si>
    <t xml:space="preserve">Możliwość wykonania stanowiska wysokoprecyzyjnej prasy z urządzeniami pomocniczymi i komory plazmowej.Urządzenia precyzyjnego naświetlania bezpośredniego ze znacznym ograniczniem przypadkowych błędów związanych z zanieczyszczeniami. Urządzenia precyzyjnego naświetlania bezpośredniego ze znacznym ograniczniem przypadkowych błędów związanych z zanieczyszczeniami. Preparatyka, analiza i obróbka chemiczna, materiałografia. </t>
  </si>
  <si>
    <t>Licencja do oprogramowania do analizy danych badawczych klasy MES</t>
  </si>
  <si>
    <t>Stanowiska badawcze wyposażone w system komputerowy typu MES zintegrowany z serwerem. Podstawowe parametry systemu:
- opracowywanie receptur badawczych
- rozsyłanie parametrów eksperymentu na odpowiednie stanowisko badawcze zgodnie z recepturą
- zbieranie wyników eksperymentów
- analiza matematyczna w tym statystyczna
- przechowywanie danych w bazie na serwerze
- raportowanie w czasie rzeczywistym
- opracowywanie zgromadzonych danych</t>
  </si>
  <si>
    <t>System do opracowywania, zarządzania, akwizycji i analizy danych badawczych w czasie rzeczywistym związanych z szeroko prowadzonymi badaniami w obszarze obwodów drukowanych.</t>
  </si>
  <si>
    <t>OFERTA_2022</t>
  </si>
  <si>
    <t>mail 1</t>
  </si>
  <si>
    <t>mail 2</t>
  </si>
  <si>
    <t>mail 3</t>
  </si>
  <si>
    <r>
      <t> </t>
    </r>
    <r>
      <rPr>
        <sz val="11"/>
        <color rgb="FF44D62C"/>
        <rFont val="Verdana"/>
        <family val="2"/>
        <charset val="238"/>
      </rPr>
      <t>​</t>
    </r>
  </si>
  <si>
    <r>
      <t>Instytut</t>
    </r>
    <r>
      <rPr>
        <sz val="11"/>
        <color rgb="FF44D62C"/>
        <rFont val="Verdana"/>
        <family val="2"/>
        <charset val="238"/>
      </rPr>
      <t>​</t>
    </r>
  </si>
  <si>
    <r>
      <t>Lider operacyjny</t>
    </r>
    <r>
      <rPr>
        <sz val="11"/>
        <color rgb="FF44D62C"/>
        <rFont val="Verdana"/>
        <family val="2"/>
        <charset val="238"/>
      </rPr>
      <t>​</t>
    </r>
  </si>
  <si>
    <t>Adres email</t>
  </si>
  <si>
    <t>Nr telefonu</t>
  </si>
  <si>
    <r>
      <t>Back up</t>
    </r>
    <r>
      <rPr>
        <sz val="11"/>
        <color rgb="FF44D62C"/>
        <rFont val="Verdana"/>
        <family val="2"/>
        <charset val="238"/>
      </rPr>
      <t>​</t>
    </r>
  </si>
  <si>
    <t>dodatkowe e-maile do wysyłki</t>
  </si>
  <si>
    <t>CKŁ</t>
  </si>
  <si>
    <t>Koordynator uzgodnień technicznych</t>
  </si>
  <si>
    <r>
      <t>1.</t>
    </r>
    <r>
      <rPr>
        <sz val="11"/>
        <color rgb="FF44D62C"/>
        <rFont val="Verdana"/>
        <family val="2"/>
        <charset val="238"/>
      </rPr>
      <t>​</t>
    </r>
  </si>
  <si>
    <t>Łukasiewicz - IMiF</t>
  </si>
  <si>
    <r>
      <t>Wawrzyniec Kaszub</t>
    </r>
    <r>
      <rPr>
        <b/>
        <sz val="11"/>
        <color rgb="FF44D62C"/>
        <rFont val="Verdana"/>
        <family val="2"/>
        <charset val="238"/>
      </rPr>
      <t>​</t>
    </r>
  </si>
  <si>
    <t>wawrzyniec.kaszub@imif.lukasiewicz.gov.pl</t>
  </si>
  <si>
    <r>
      <t>Wawrzyniec Kaszub</t>
    </r>
    <r>
      <rPr>
        <sz val="11"/>
        <color rgb="FF44D62C"/>
        <rFont val="Verdana"/>
        <family val="2"/>
        <charset val="238"/>
      </rPr>
      <t>​</t>
    </r>
  </si>
  <si>
    <t>piotr.guzdek@imif.lukasiewicz.gov.pl</t>
  </si>
  <si>
    <t>Mikroelektronika i Fotonika</t>
  </si>
  <si>
    <t>laboratorium fotoniki podczerwieni​ </t>
  </si>
  <si>
    <t>Kamil Pierściński, Dorota Pierścińska</t>
  </si>
  <si>
    <t>kamil.pierscinski@imif.lukasiewicz.gov.pl; dorota.pierścińska@imif.lukasiewcz.gov.pl</t>
  </si>
  <si>
    <t>laboratorium przyrządów GaN, czujników, struktur cienkowarstwowych </t>
  </si>
  <si>
    <t>Anna Szerling</t>
  </si>
  <si>
    <t>anna.szerling@imif.lukasiewicz.gov.pl</t>
  </si>
  <si>
    <t>+48 22 5487955
515 749 803</t>
  </si>
  <si>
    <t>laboratorium projektowania układów scalonych i systemów elektronicznych​ </t>
  </si>
  <si>
    <t>Grzegorz Janczyk</t>
  </si>
  <si>
    <t>grzegorz.janczyk@imif.lukasiewicz.gov.pl</t>
  </si>
  <si>
    <t>laboratorium mikromontażu​ </t>
  </si>
  <si>
    <t>Dariusz Szmigiel</t>
  </si>
  <si>
    <t>dariusz.szmigiel@imif.lukasiewicz.gov.pl</t>
  </si>
  <si>
    <t>laboratorium charakteryzacji materiałów i diagnostyki przyrządów​ </t>
  </si>
  <si>
    <t>Paweł Michałowski, Marek Wzorek</t>
  </si>
  <si>
    <t>pawel.michalowski@imif.lukasiewicz.gov.pl; marek.wzorek@imif.lukasiewicz.gov.pl</t>
  </si>
  <si>
    <t>laboratorium zaawansowanych materiałów funkcjonalnych ​ </t>
  </si>
  <si>
    <t>Anna Kozłowska, Rafał Zybała</t>
  </si>
  <si>
    <t>anna.kozlowska@imif.lukasiewicz.gov.pl; rafal.zybala@imif.lukasiewicz.gov.pl</t>
  </si>
  <si>
    <t>laboratorium światłowodów 
i szkieł specjalnych​ </t>
  </si>
  <si>
    <t>Jarosław Cimek</t>
  </si>
  <si>
    <t>jaroslaw.cimek@imif.lukasiewicz.gov.pl</t>
  </si>
  <si>
    <t>laboratorium centrum grafenu 
i innowacyjnych nanotechnologii</t>
  </si>
  <si>
    <t>Adam Pukosz, Tymoteusz Ciuk, Adrian Chlanda</t>
  </si>
  <si>
    <t>adam.pukosz@imif.lukasiewicz.gov.pl; tymoteusz.ciuk@imif.lukasiewicz.gov.pl; adrian.chlanda@imif.lukasiewicz.gov.pl</t>
  </si>
  <si>
    <t>(22) 6395 664</t>
  </si>
  <si>
    <t>Technologie wodorowe</t>
  </si>
  <si>
    <t>laboratorium wysokotemperaturowych ogniw paliwowych​ </t>
  </si>
  <si>
    <t>Grzegorz Tomaszewski</t>
  </si>
  <si>
    <t>grzegorz.tomaszewski@imif.lukasiewicz.gov.pl</t>
  </si>
  <si>
    <t>126563144 wew 265</t>
  </si>
  <si>
    <r>
      <t>2.</t>
    </r>
    <r>
      <rPr>
        <sz val="11"/>
        <color rgb="FF44D62C"/>
        <rFont val="Verdana"/>
        <family val="2"/>
        <charset val="238"/>
      </rPr>
      <t>​</t>
    </r>
  </si>
  <si>
    <t>Łukasiewicz - IEL</t>
  </si>
  <si>
    <r>
      <t>Sebastian Lech</t>
    </r>
    <r>
      <rPr>
        <b/>
        <sz val="11"/>
        <color rgb="FF44D62C"/>
        <rFont val="Verdana"/>
        <family val="2"/>
        <charset val="238"/>
      </rPr>
      <t>​</t>
    </r>
  </si>
  <si>
    <t>sebastian.lech@iel.lukasiewicz.gov.pl</t>
  </si>
  <si>
    <r>
      <t>Piotr Michałka</t>
    </r>
    <r>
      <rPr>
        <sz val="11"/>
        <color rgb="FF44D62C"/>
        <rFont val="Verdana"/>
        <family val="2"/>
        <charset val="238"/>
      </rPr>
      <t>​</t>
    </r>
  </si>
  <si>
    <t>piotr.michalka@iel.lukasiewicz.gov.pl</t>
  </si>
  <si>
    <t>marcin.parchomiuk@iel.lukasiewicz.gov.pl</t>
  </si>
  <si>
    <t>laboratorium magazynowania 
i kompresji wodoru </t>
  </si>
  <si>
    <t>Grzegorz Wojtasiewicz</t>
  </si>
  <si>
    <t>grzegorz.wojtasiewicz@iel.lukasiewicz.gov.pl</t>
  </si>
  <si>
    <t>Budownictwo</t>
  </si>
  <si>
    <t>laboratorium konstrukcji przekształtników energoelektronicznych​ </t>
  </si>
  <si>
    <t>Artur Moradewicz</t>
  </si>
  <si>
    <t>artur.moradewicz@iel.lukasiewicz.gov.pl</t>
  </si>
  <si>
    <t>laboratorium energooszczędności 
i odnawialnych źródeł energii​ </t>
  </si>
  <si>
    <r>
      <t>3.</t>
    </r>
    <r>
      <rPr>
        <sz val="11"/>
        <color rgb="FF44D62C"/>
        <rFont val="Verdana"/>
        <family val="2"/>
        <charset val="238"/>
      </rPr>
      <t>​</t>
    </r>
  </si>
  <si>
    <t>Łukasiewicz - ICHP</t>
  </si>
  <si>
    <r>
      <t>Grzegorz Margas</t>
    </r>
    <r>
      <rPr>
        <b/>
        <sz val="11"/>
        <color rgb="FF44D62C"/>
        <rFont val="Verdana"/>
        <family val="2"/>
        <charset val="238"/>
      </rPr>
      <t>​</t>
    </r>
  </si>
  <si>
    <t>grzegorz.margas@ichp.lukasiewicz.gov.pl</t>
  </si>
  <si>
    <t>22 568 21 60</t>
  </si>
  <si>
    <r>
      <t>Anna Sokalska</t>
    </r>
    <r>
      <rPr>
        <sz val="11"/>
        <color rgb="FF44D62C"/>
        <rFont val="Verdana"/>
        <family val="2"/>
        <charset val="238"/>
      </rPr>
      <t>​</t>
    </r>
  </si>
  <si>
    <t>anna.sokalska@ichp.lukasiewicz.gov.pl</t>
  </si>
  <si>
    <t>22 568 21 71</t>
  </si>
  <si>
    <t>jolanta.janiszewska@ichp.pl; wojciech.konarski@ichp.pl; Antoni.Migdal@ichp.pl</t>
  </si>
  <si>
    <t>laboratorium wykorzystania technologii wodorowych 
w gospodarce​ </t>
  </si>
  <si>
    <t>Andrzej Kawalec</t>
  </si>
  <si>
    <t>andrzej.kawalec@ichp.lukasiewicz.gov.pl</t>
  </si>
  <si>
    <t>Biotechnologia</t>
  </si>
  <si>
    <t>laboratorium centrum skalowania procesów biotechnologicznych </t>
  </si>
  <si>
    <r>
      <t>4.</t>
    </r>
    <r>
      <rPr>
        <sz val="11"/>
        <color rgb="FF44D62C"/>
        <rFont val="Verdana"/>
        <family val="2"/>
        <charset val="238"/>
      </rPr>
      <t>​</t>
    </r>
  </si>
  <si>
    <t>Łukasiewicz - ITR</t>
  </si>
  <si>
    <r>
      <t>Wojciech Stęplewski</t>
    </r>
    <r>
      <rPr>
        <b/>
        <sz val="11"/>
        <color rgb="FF44D62C"/>
        <rFont val="Verdana"/>
        <family val="2"/>
        <charset val="238"/>
      </rPr>
      <t>​</t>
    </r>
  </si>
  <si>
    <t>wojciech.steplewski@itr.lukasiewicz.gov.pl</t>
  </si>
  <si>
    <r>
      <t>Paweł Michalski</t>
    </r>
    <r>
      <rPr>
        <sz val="11"/>
        <color rgb="FF44D62C"/>
        <rFont val="Verdana"/>
        <family val="2"/>
        <charset val="238"/>
      </rPr>
      <t>​</t>
    </r>
  </si>
  <si>
    <t>pawel.michalski@itr.lukasiewicz.gov.pl</t>
  </si>
  <si>
    <t>22 590 73 02</t>
  </si>
  <si>
    <t>janusz.sitek@itr.lukasiewicz.gov.pl</t>
  </si>
  <si>
    <t>laboratorium projektowania układów elektronicznych i fotonicznych​ </t>
  </si>
  <si>
    <t>Piotr Łubkowski</t>
  </si>
  <si>
    <t>piotr.lubkowski@itr.lukasiewicz.gov.pl</t>
  </si>
  <si>
    <r>
      <t>5.</t>
    </r>
    <r>
      <rPr>
        <sz val="11"/>
        <color rgb="FF44D62C"/>
        <rFont val="Verdana"/>
        <family val="2"/>
        <charset val="238"/>
      </rPr>
      <t>​</t>
    </r>
  </si>
  <si>
    <t>Łukasiewicz - PIMOT</t>
  </si>
  <si>
    <r>
      <t>Piotr Kmieć</t>
    </r>
    <r>
      <rPr>
        <b/>
        <sz val="11"/>
        <color rgb="FF44D62C"/>
        <rFont val="Verdana"/>
        <family val="2"/>
        <charset val="238"/>
      </rPr>
      <t>​</t>
    </r>
  </si>
  <si>
    <t>piotr.kmiec@pimot.lukasiewicz.gov.pl</t>
  </si>
  <si>
    <r>
      <t>Paweł Posuniak</t>
    </r>
    <r>
      <rPr>
        <sz val="11"/>
        <color rgb="FF44D62C"/>
        <rFont val="Verdana"/>
        <family val="2"/>
        <charset val="238"/>
      </rPr>
      <t>​</t>
    </r>
  </si>
  <si>
    <t>pawel.posuniak@pimot.lukasiewicz.gov.pl</t>
  </si>
  <si>
    <t>karol.zielonka@pimot.lukasiewicz.gov.pl; pawel.bak@pimot.lukasiewicz.gov.pl; tomasz.detka@pimot.lukasiewicz.gov.pl</t>
  </si>
  <si>
    <t>Elektromobilność </t>
  </si>
  <si>
    <t>laboratorium pojazdów elektrycznych 
i hybrydowych​ </t>
  </si>
  <si>
    <t>Paweł Posuniak</t>
  </si>
  <si>
    <t>+48 502-080-512</t>
  </si>
  <si>
    <t>laboratorium napędów wieloźródłowych i układów ładowania pojazdów​ </t>
  </si>
  <si>
    <t>laboratorium pojazdów autonomicznych​ i systemów ADAS </t>
  </si>
  <si>
    <t>laboratorium prototypownia </t>
  </si>
  <si>
    <r>
      <t>6.</t>
    </r>
    <r>
      <rPr>
        <sz val="11"/>
        <color rgb="FF44D62C"/>
        <rFont val="Verdana"/>
        <family val="2"/>
        <charset val="238"/>
      </rPr>
      <t>​</t>
    </r>
  </si>
  <si>
    <r>
      <t>Łukasiewicz - PIAP  </t>
    </r>
    <r>
      <rPr>
        <sz val="11"/>
        <color rgb="FF44D62C"/>
        <rFont val="Verdana"/>
        <family val="2"/>
        <charset val="238"/>
      </rPr>
      <t>​</t>
    </r>
  </si>
  <si>
    <r>
      <t>Jacek Frontczak</t>
    </r>
    <r>
      <rPr>
        <b/>
        <sz val="11"/>
        <color rgb="FF44D62C"/>
        <rFont val="Verdana"/>
        <family val="2"/>
        <charset val="238"/>
      </rPr>
      <t>​</t>
    </r>
  </si>
  <si>
    <t>jacek.frontczak@piap.lukasiewicz.gov.pl</t>
  </si>
  <si>
    <t>22 874 01 65</t>
  </si>
  <si>
    <r>
      <t>Maciej Cader/Piotr Szynkarczyk</t>
    </r>
    <r>
      <rPr>
        <sz val="11"/>
        <color rgb="FF44D62C"/>
        <rFont val="Verdana"/>
        <family val="2"/>
        <charset val="238"/>
      </rPr>
      <t>​</t>
    </r>
  </si>
  <si>
    <t>maciej.cader@piap.lukasiewicz.gov.pl
piotr.szynkarczyk@piap.lukasiewicz.gov.pl</t>
  </si>
  <si>
    <t>22 874 03 41
22 874 01 60</t>
  </si>
  <si>
    <t>maciej.cader@piap.lukasiewicz.gov.pl</t>
  </si>
  <si>
    <t>laboratorium hybrydowych źródeł energii​ </t>
  </si>
  <si>
    <t xml:space="preserve">Mikołaj Zarzycki </t>
  </si>
  <si>
    <t>mikolaj.zarzycki@piap.lukasiewicz.gov.pl</t>
  </si>
  <si>
    <t>+48 783 780 223  </t>
  </si>
  <si>
    <t>7.</t>
  </si>
  <si>
    <t>Łukasiewicz - IMBIGS</t>
  </si>
  <si>
    <r>
      <t>Anna Brokman</t>
    </r>
    <r>
      <rPr>
        <b/>
        <sz val="11"/>
        <color rgb="FF44D62C"/>
        <rFont val="Verdana"/>
        <family val="2"/>
        <charset val="238"/>
      </rPr>
      <t>​</t>
    </r>
  </si>
  <si>
    <t>anna.brokman@imbigs.lukasiewicz.gov.pl</t>
  </si>
  <si>
    <r>
      <t>Marlena Rydel</t>
    </r>
    <r>
      <rPr>
        <sz val="11"/>
        <color rgb="FF44D62C"/>
        <rFont val="Verdana"/>
        <family val="2"/>
        <charset val="238"/>
      </rPr>
      <t>​</t>
    </r>
  </si>
  <si>
    <t>marlena.rydel@imbigs.lukasiewicz.gov.pl</t>
  </si>
  <si>
    <t>22 853 97 28</t>
  </si>
  <si>
    <t>maciej.jastrzebski@imbigs.lukasiewicz.gov.pl</t>
  </si>
  <si>
    <t>laboratorium badań konstrukcji modułowych i tymczasowych konstrukcji budowlanych​ </t>
  </si>
  <si>
    <t>Izabela Malicka</t>
  </si>
  <si>
    <t>izabela.malicka@imbigs.lukasiewicz.gov.pl</t>
  </si>
  <si>
    <t>600-452-322</t>
  </si>
  <si>
    <t>nazwa laboratorium</t>
  </si>
  <si>
    <t>skrót</t>
  </si>
  <si>
    <t>Centrum Kompetencji</t>
  </si>
  <si>
    <t>źródło</t>
  </si>
  <si>
    <t>laboratorium przyrządów GaN, czujników, struktur cienkowarstwowych i materiałów porowatych</t>
  </si>
  <si>
    <t>laboratorium projektowania układów elektronicznych i fotonicznych</t>
  </si>
  <si>
    <t>laboratorium mikromontażu</t>
  </si>
  <si>
    <t>laboratorium charakteryzacji materiałów i diagnostyki przyrządów</t>
  </si>
  <si>
    <t>laboratorium centrum grafenu i innowacyjnych nanotechnologii</t>
  </si>
  <si>
    <t>laboratorium centrum skalowania procesów biotechnologicznych</t>
  </si>
  <si>
    <t>laboratorium pojazdów elektrycznych i hybrydowych</t>
  </si>
  <si>
    <t>Elektromobilność</t>
  </si>
  <si>
    <t>laboratorium napędów wieloźródłowych i układów ładowania pojazdów</t>
  </si>
  <si>
    <t>laboratorium hybrydowych źródeł energii</t>
  </si>
  <si>
    <t>laboratorium pojazdów autonomicznych i systemów ADAS</t>
  </si>
  <si>
    <t>laboratorium prototypowania</t>
  </si>
  <si>
    <t>laboratorium wykorzystania technologii wodorowych w gospodarce</t>
  </si>
  <si>
    <t>laboratorium magazynowania i kompresji wodoru</t>
  </si>
  <si>
    <t>laboratorium wysokotemperaturowych ogniw paliwowych</t>
  </si>
  <si>
    <t>laboratorium badań konstrukcji modułowych i tymczasowych konstrukcji budowlanych</t>
  </si>
  <si>
    <t>laboratorium konstrukcji przekształtników energoelektronicznych</t>
  </si>
  <si>
    <t>laboratorium energooszczędności i odnawialnych źródeł energii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</si>
</sst>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0.00\ &quot;zł&quot;;[Red]\-#,##0.00\ &quot;zł&quot;"/>
    <numFmt numFmtId="44" formatCode="_-* #,##0.00\ &quot;zł&quot;_-;\-* #,##0.00\ &quot;zł&quot;_-;_-* &quot;-&quot;??\ &quot;zł&quot;_-;_-@_-"/>
    <numFmt numFmtId="164" formatCode="_ * #,##0.00_)\ &quot;zł&quot;_ ;_ * \(#,##0.00\)\ &quot;zł&quot;_ ;_ * &quot;-&quot;??_)\ &quot;zł&quot;_ ;_ @_ "/>
    <numFmt numFmtId="165" formatCode="#,##0.00\ &quot;zł&quot;"/>
    <numFmt numFmtId="166" formatCode="_-* #,##0.00\ [$zł-415]_-;\-* #,##0.00\ [$zł-415]_-;_-* &quot;-&quot;??\ [$zł-415]_-;_-@_-"/>
    <numFmt numFmtId="167" formatCode="#,##0.00\ &quot;PLN&quot;"/>
    <numFmt numFmtId="168" formatCode="_ * #,##0_)\ &quot;zł&quot;_ ;_ * \(#,##0\)\ &quot;zł&quot;_ ;_ * &quot;-&quot;??_)\ &quot;zł&quot;_ ;_ @_ "/>
    <numFmt numFmtId="169" formatCode="_([$€-2]\ * #,##0.00_);_([$€-2]\ * \(#,##0.00\);_([$€-2]\ * &quot;-&quot;??_);_(@_)"/>
  </numFmts>
  <fonts count="74">
    <font>
      <sz val="11"/>
      <color theme="1"/>
      <name val="Calibri"/>
      <family val="2"/>
      <charset val="238"/>
      <scheme val="minor"/>
    </font>
    <font>
      <sz val="12"/>
      <color theme="1"/>
      <name val="Calibri"/>
      <family val="2"/>
      <charset val="238"/>
      <scheme val="minor"/>
    </font>
    <font>
      <sz val="11"/>
      <color theme="1"/>
      <name val="Czcionka tekstu podstawowego"/>
      <family val="2"/>
      <charset val="238"/>
    </font>
    <font>
      <sz val="11"/>
      <color theme="1"/>
      <name val="Calibri"/>
      <family val="2"/>
      <scheme val="minor"/>
    </font>
    <font>
      <sz val="11"/>
      <color theme="1"/>
      <name val="Verdana"/>
      <family val="2"/>
      <charset val="238"/>
    </font>
    <font>
      <sz val="11"/>
      <color rgb="FF000000"/>
      <name val="Verdana"/>
      <family val="2"/>
      <charset val="238"/>
    </font>
    <font>
      <sz val="11"/>
      <color rgb="FF44D62C"/>
      <name val="Verdana"/>
      <family val="2"/>
      <charset val="238"/>
    </font>
    <font>
      <b/>
      <sz val="11"/>
      <color rgb="FF000000"/>
      <name val="Verdana"/>
      <family val="2"/>
      <charset val="238"/>
    </font>
    <font>
      <b/>
      <sz val="11"/>
      <color theme="1"/>
      <name val="Verdana"/>
      <family val="2"/>
      <charset val="238"/>
    </font>
    <font>
      <b/>
      <sz val="11"/>
      <color rgb="FF44D62C"/>
      <name val="Verdana"/>
      <family val="2"/>
      <charset val="238"/>
    </font>
    <font>
      <u/>
      <sz val="11"/>
      <color theme="10"/>
      <name val="Verdana"/>
      <family val="2"/>
      <charset val="238"/>
    </font>
    <font>
      <b/>
      <sz val="9"/>
      <color rgb="FF000000"/>
      <name val="Verdana"/>
      <family val="2"/>
      <charset val="238"/>
    </font>
    <font>
      <sz val="11"/>
      <color theme="1"/>
      <name val="Verdana"/>
      <family val="2"/>
    </font>
    <font>
      <sz val="11"/>
      <color rgb="FF444444"/>
      <name val="Verdana"/>
      <family val="2"/>
      <charset val="238"/>
    </font>
    <font>
      <sz val="11"/>
      <color rgb="FF444444"/>
      <name val="Verdana"/>
      <family val="2"/>
    </font>
    <font>
      <sz val="11"/>
      <color rgb="FFFF0000"/>
      <name val="Verdana"/>
      <family val="2"/>
      <charset val="238"/>
    </font>
    <font>
      <sz val="11"/>
      <name val="Verdana"/>
      <family val="2"/>
      <charset val="238"/>
    </font>
    <font>
      <sz val="11"/>
      <color rgb="FF000000"/>
      <name val="Verdana"/>
      <family val="2"/>
    </font>
    <font>
      <sz val="12"/>
      <color rgb="FF000000"/>
      <name val="Calibri"/>
      <family val="2"/>
      <charset val="1"/>
    </font>
    <font>
      <sz val="10"/>
      <color rgb="FF000000"/>
      <name val="Calibri"/>
      <family val="2"/>
      <charset val="238"/>
      <scheme val="minor"/>
    </font>
    <font>
      <sz val="11"/>
      <color rgb="FF000000"/>
      <name val="Calibri"/>
      <family val="2"/>
      <charset val="238"/>
      <scheme val="minor"/>
    </font>
    <font>
      <b/>
      <sz val="11"/>
      <color theme="1"/>
      <name val="Calibri"/>
      <family val="2"/>
      <charset val="238"/>
      <scheme val="minor"/>
    </font>
    <font>
      <sz val="14"/>
      <color rgb="FF000000"/>
      <name val="Calibri"/>
      <family val="2"/>
      <charset val="238"/>
      <scheme val="minor"/>
    </font>
    <font>
      <b/>
      <sz val="14"/>
      <color theme="1"/>
      <name val="Calibri"/>
      <family val="2"/>
      <charset val="238"/>
      <scheme val="minor"/>
    </font>
    <font>
      <sz val="14"/>
      <color theme="1"/>
      <name val="Calibri"/>
      <family val="2"/>
      <charset val="238"/>
      <scheme val="minor"/>
    </font>
    <font>
      <sz val="14"/>
      <name val="Arial"/>
      <family val="2"/>
      <charset val="238"/>
    </font>
    <font>
      <sz val="11"/>
      <color rgb="FF006100"/>
      <name val="Calibri"/>
      <family val="2"/>
      <charset val="238"/>
      <scheme val="minor"/>
    </font>
    <font>
      <b/>
      <sz val="9"/>
      <color rgb="FF000000"/>
      <name val="Tahoma"/>
      <family val="2"/>
      <charset val="238"/>
    </font>
    <font>
      <sz val="9"/>
      <color rgb="FF000000"/>
      <name val="Tahoma"/>
      <family val="2"/>
      <charset val="238"/>
    </font>
    <font>
      <b/>
      <sz val="11"/>
      <color rgb="FFFF0000"/>
      <name val="Calibri"/>
      <family val="2"/>
      <charset val="238"/>
      <scheme val="minor"/>
    </font>
    <font>
      <sz val="11"/>
      <color rgb="FFFF0000"/>
      <name val="Calibri"/>
      <family val="2"/>
      <charset val="238"/>
      <scheme val="minor"/>
    </font>
    <font>
      <b/>
      <sz val="11"/>
      <color rgb="FF000000"/>
      <name val="Calibri"/>
      <family val="2"/>
      <charset val="238"/>
      <scheme val="minor"/>
    </font>
    <font>
      <i/>
      <sz val="11"/>
      <color rgb="FF000000"/>
      <name val="Calibri"/>
      <family val="2"/>
      <charset val="238"/>
      <scheme val="minor"/>
    </font>
    <font>
      <sz val="11"/>
      <color rgb="FF444444"/>
      <name val="Calibri"/>
      <family val="2"/>
      <charset val="238"/>
      <scheme val="minor"/>
    </font>
    <font>
      <i/>
      <sz val="11"/>
      <color theme="1"/>
      <name val="Calibri"/>
      <family val="2"/>
      <charset val="238"/>
      <scheme val="minor"/>
    </font>
    <font>
      <b/>
      <sz val="11"/>
      <color rgb="FF444444"/>
      <name val="Calibri"/>
      <family val="2"/>
      <charset val="238"/>
      <scheme val="minor"/>
    </font>
    <font>
      <sz val="11"/>
      <name val="Calibri"/>
      <family val="2"/>
      <charset val="238"/>
      <scheme val="minor"/>
    </font>
    <font>
      <u/>
      <sz val="11"/>
      <color theme="4"/>
      <name val="Calibri"/>
      <family val="2"/>
      <charset val="238"/>
      <scheme val="minor"/>
    </font>
    <font>
      <sz val="11"/>
      <color rgb="FFFF0000"/>
      <name val="Open Sans"/>
      <family val="2"/>
      <charset val="238"/>
    </font>
    <font>
      <sz val="11"/>
      <name val="Open Sans"/>
      <family val="2"/>
      <charset val="238"/>
    </font>
    <font>
      <b/>
      <i/>
      <sz val="14"/>
      <color theme="1"/>
      <name val="Calibri"/>
      <family val="2"/>
      <scheme val="minor"/>
    </font>
    <font>
      <i/>
      <sz val="14"/>
      <color theme="1"/>
      <name val="Calibri"/>
      <family val="2"/>
      <charset val="238"/>
      <scheme val="minor"/>
    </font>
    <font>
      <b/>
      <sz val="14"/>
      <color theme="1"/>
      <name val="Calibri"/>
      <family val="2"/>
      <scheme val="minor"/>
    </font>
    <font>
      <b/>
      <sz val="16"/>
      <color theme="1"/>
      <name val="Czcionka tekstu podstawowego"/>
      <charset val="238"/>
    </font>
    <font>
      <b/>
      <sz val="10"/>
      <name val="Arial"/>
      <family val="2"/>
      <charset val="238"/>
    </font>
    <font>
      <sz val="10"/>
      <name val="Arial"/>
      <family val="2"/>
      <charset val="238"/>
    </font>
    <font>
      <b/>
      <sz val="10"/>
      <color theme="1"/>
      <name val="Czcionka tekstu podstawowego"/>
      <charset val="238"/>
    </font>
    <font>
      <sz val="9"/>
      <color theme="1"/>
      <name val="Czcionka tekstu podstawowego"/>
      <family val="2"/>
      <charset val="238"/>
    </font>
    <font>
      <sz val="11"/>
      <color theme="1"/>
      <name val="Calibri"/>
      <family val="2"/>
      <charset val="238"/>
      <scheme val="minor"/>
    </font>
    <font>
      <i/>
      <sz val="11"/>
      <color theme="1"/>
      <name val="Calibri"/>
      <family val="2"/>
      <scheme val="minor"/>
    </font>
    <font>
      <b/>
      <i/>
      <sz val="11"/>
      <color theme="1"/>
      <name val="Calibri"/>
      <family val="2"/>
      <scheme val="minor"/>
    </font>
    <font>
      <sz val="12"/>
      <color theme="1"/>
      <name val="Calibri"/>
      <family val="2"/>
      <scheme val="minor"/>
    </font>
    <font>
      <sz val="10"/>
      <color theme="1"/>
      <name val="Czcionka tekstu podstawowego"/>
      <family val="2"/>
      <charset val="238"/>
    </font>
    <font>
      <sz val="10"/>
      <color theme="1"/>
      <name val="Calibri"/>
      <family val="2"/>
      <charset val="238"/>
      <scheme val="minor"/>
    </font>
    <font>
      <sz val="10"/>
      <name val="Calibri"/>
      <family val="2"/>
      <charset val="238"/>
      <scheme val="minor"/>
    </font>
    <font>
      <sz val="11"/>
      <color rgb="FF000000"/>
      <name val="Calibri"/>
      <family val="2"/>
    </font>
    <font>
      <sz val="11"/>
      <color theme="1"/>
      <name val="Times New Roman"/>
      <family val="1"/>
    </font>
    <font>
      <sz val="11"/>
      <color rgb="FF000000"/>
      <name val="Czcionka Tekstu Podstawowego"/>
      <family val="2"/>
      <charset val="238"/>
    </font>
    <font>
      <sz val="11"/>
      <name val="Calibri"/>
      <family val="2"/>
      <charset val="238"/>
    </font>
    <font>
      <sz val="9"/>
      <color rgb="FF000000"/>
      <name val="Calibri"/>
      <family val="2"/>
      <charset val="238"/>
    </font>
    <font>
      <sz val="9"/>
      <color rgb="FF000000"/>
      <name val="Czcionka Tekstu Podstawowego"/>
      <family val="2"/>
      <charset val="238"/>
    </font>
    <font>
      <u/>
      <sz val="11"/>
      <color theme="10"/>
      <name val="Calibri"/>
      <family val="2"/>
      <charset val="238"/>
      <scheme val="minor"/>
    </font>
    <font>
      <sz val="9"/>
      <name val="Calibri"/>
      <family val="2"/>
      <charset val="238"/>
    </font>
    <font>
      <sz val="11"/>
      <color theme="1"/>
      <name val="Aptos"/>
      <family val="2"/>
    </font>
    <font>
      <sz val="9"/>
      <color theme="1"/>
      <name val="Calibri"/>
      <family val="2"/>
      <scheme val="minor"/>
    </font>
    <font>
      <i/>
      <sz val="14"/>
      <color theme="1"/>
      <name val="Calibri"/>
      <family val="2"/>
      <scheme val="minor"/>
    </font>
    <font>
      <i/>
      <sz val="14"/>
      <color theme="0" tint="-0.34998626667073579"/>
      <name val="Calibri"/>
      <family val="2"/>
      <scheme val="minor"/>
    </font>
    <font>
      <sz val="14"/>
      <color theme="1"/>
      <name val="Calibri"/>
      <family val="2"/>
      <scheme val="minor"/>
    </font>
    <font>
      <b/>
      <sz val="11"/>
      <color theme="0"/>
      <name val="Calibri"/>
      <family val="2"/>
      <charset val="238"/>
      <scheme val="minor"/>
    </font>
    <font>
      <sz val="11"/>
      <color theme="0"/>
      <name val="Calibri"/>
      <family val="2"/>
      <charset val="238"/>
      <scheme val="minor"/>
    </font>
    <font>
      <sz val="16"/>
      <color theme="1"/>
      <name val="Calibri"/>
      <family val="2"/>
      <scheme val="minor"/>
    </font>
    <font>
      <b/>
      <i/>
      <sz val="11"/>
      <color theme="1"/>
      <name val="Calibri"/>
      <family val="2"/>
      <charset val="238"/>
      <scheme val="minor"/>
    </font>
    <font>
      <b/>
      <i/>
      <sz val="11"/>
      <color rgb="FFFF0000"/>
      <name val="Calibri"/>
      <family val="2"/>
      <charset val="238"/>
      <scheme val="minor"/>
    </font>
    <font>
      <sz val="11"/>
      <color theme="0"/>
      <name val="Calibri"/>
      <family val="2"/>
      <scheme val="minor"/>
    </font>
  </fonts>
  <fills count="46">
    <fill>
      <patternFill patternType="none"/>
    </fill>
    <fill>
      <patternFill patternType="gray125"/>
    </fill>
    <fill>
      <patternFill patternType="solid">
        <fgColor theme="8"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rgb="FFECEAE0"/>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EFEFEF"/>
        <bgColor rgb="FFEFEFEF"/>
      </patternFill>
    </fill>
    <fill>
      <patternFill patternType="solid">
        <fgColor rgb="FFFFF2CC"/>
        <bgColor rgb="FFFFF2CC"/>
      </patternFill>
    </fill>
    <fill>
      <patternFill patternType="solid">
        <fgColor rgb="FFFFFFFF"/>
        <bgColor rgb="FFFFFFFF"/>
      </patternFill>
    </fill>
    <fill>
      <patternFill patternType="solid">
        <fgColor rgb="FFC5E6BB"/>
        <bgColor rgb="FFC5E6BB"/>
      </patternFill>
    </fill>
    <fill>
      <patternFill patternType="solid">
        <fgColor rgb="FFFF9900"/>
        <bgColor rgb="FFFF9900"/>
      </patternFill>
    </fill>
    <fill>
      <patternFill patternType="solid">
        <fgColor theme="7"/>
        <bgColor theme="7"/>
      </patternFill>
    </fill>
    <fill>
      <patternFill patternType="solid">
        <fgColor theme="8" tint="0.39997558519241921"/>
        <bgColor rgb="FF6D9EEB"/>
      </patternFill>
    </fill>
    <fill>
      <patternFill patternType="solid">
        <fgColor rgb="FFABB674"/>
        <bgColor rgb="FFABB674"/>
      </patternFill>
    </fill>
    <fill>
      <patternFill patternType="solid">
        <fgColor theme="7" tint="0.79998168889431442"/>
        <bgColor indexed="64"/>
      </patternFill>
    </fill>
    <fill>
      <patternFill patternType="solid">
        <fgColor rgb="FFFFC000"/>
        <bgColor indexed="64"/>
      </patternFill>
    </fill>
    <fill>
      <patternFill patternType="solid">
        <fgColor rgb="FFABB874"/>
        <bgColor indexed="64"/>
      </patternFill>
    </fill>
    <fill>
      <patternFill patternType="solid">
        <fgColor rgb="FFABB874"/>
        <bgColor theme="0"/>
      </patternFill>
    </fill>
    <fill>
      <patternFill patternType="solid">
        <fgColor rgb="FFC6EFCE"/>
      </patternFill>
    </fill>
    <fill>
      <patternFill patternType="solid">
        <fgColor theme="7"/>
        <bgColor indexed="64"/>
      </patternFill>
    </fill>
    <fill>
      <patternFill patternType="solid">
        <fgColor theme="7"/>
        <bgColor rgb="FFF1C232"/>
      </patternFill>
    </fill>
    <fill>
      <patternFill patternType="solid">
        <fgColor theme="8" tint="0.79998168889431442"/>
        <bgColor rgb="FFEA9999"/>
      </patternFill>
    </fill>
    <fill>
      <patternFill patternType="solid">
        <fgColor theme="2" tint="-9.9978637043366805E-2"/>
        <bgColor indexed="64"/>
      </patternFill>
    </fill>
    <fill>
      <patternFill patternType="solid">
        <fgColor theme="2" tint="-9.9978637043366805E-2"/>
        <bgColor rgb="FFC0D8AF"/>
      </patternFill>
    </fill>
    <fill>
      <patternFill patternType="solid">
        <fgColor theme="0" tint="-0.14999847407452621"/>
        <bgColor indexed="64"/>
      </patternFill>
    </fill>
    <fill>
      <patternFill patternType="solid">
        <fgColor rgb="FFFFFFFF"/>
        <bgColor indexed="64"/>
      </patternFill>
    </fill>
    <fill>
      <patternFill patternType="solid">
        <fgColor theme="9" tint="0.59999389629810485"/>
        <bgColor rgb="FFC5E6BB"/>
      </patternFill>
    </fill>
    <fill>
      <patternFill patternType="solid">
        <fgColor theme="0" tint="-0.249977111117893"/>
        <bgColor indexed="64"/>
      </patternFill>
    </fill>
    <fill>
      <patternFill patternType="solid">
        <fgColor theme="1"/>
        <bgColor theme="1"/>
      </patternFill>
    </fill>
    <fill>
      <patternFill patternType="solid">
        <fgColor theme="1"/>
        <bgColor indexed="64"/>
      </patternFill>
    </fill>
    <fill>
      <patternFill patternType="solid">
        <fgColor rgb="FF00B0F0"/>
        <bgColor indexed="64"/>
      </patternFill>
    </fill>
    <fill>
      <patternFill patternType="solid">
        <fgColor theme="9"/>
        <bgColor indexed="64"/>
      </patternFill>
    </fill>
    <fill>
      <patternFill patternType="solid">
        <fgColor theme="5" tint="0.59999389629810485"/>
        <bgColor indexed="64"/>
      </patternFill>
    </fill>
    <fill>
      <patternFill patternType="solid">
        <fgColor rgb="FFFF0066"/>
        <bgColor indexed="64"/>
      </patternFill>
    </fill>
    <fill>
      <patternFill patternType="solid">
        <fgColor theme="7" tint="0.39997558519241921"/>
        <bgColor indexed="64"/>
      </patternFill>
    </fill>
    <fill>
      <patternFill patternType="solid">
        <fgColor rgb="FFAB74B8"/>
        <bgColor indexed="64"/>
      </patternFill>
    </fill>
    <fill>
      <patternFill patternType="solid">
        <fgColor theme="9" tint="0.39997558519241921"/>
        <bgColor indexed="64"/>
      </patternFill>
    </fill>
    <fill>
      <patternFill patternType="solid">
        <fgColor theme="8" tint="-0.249977111117893"/>
        <bgColor indexed="64"/>
      </patternFill>
    </fill>
  </fills>
  <borders count="47">
    <border>
      <left/>
      <right/>
      <top/>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auto="1"/>
      </left>
      <right style="thin">
        <color auto="1"/>
      </right>
      <top style="thin">
        <color auto="1"/>
      </top>
      <bottom style="medium">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auto="1"/>
      </left>
      <right style="thin">
        <color auto="1"/>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auto="1"/>
      </left>
      <right/>
      <top style="thin">
        <color auto="1"/>
      </top>
      <bottom style="medium">
        <color auto="1"/>
      </bottom>
      <diagonal/>
    </border>
    <border>
      <left style="thin">
        <color indexed="64"/>
      </left>
      <right/>
      <top style="medium">
        <color theme="9"/>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auto="1"/>
      </right>
      <top style="medium">
        <color auto="1"/>
      </top>
      <bottom style="medium">
        <color auto="1"/>
      </bottom>
      <diagonal/>
    </border>
    <border>
      <left style="thin">
        <color indexed="64"/>
      </left>
      <right/>
      <top/>
      <bottom style="thin">
        <color indexed="64"/>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theme="0"/>
      </left>
      <right style="thin">
        <color theme="0"/>
      </right>
      <top/>
      <bottom style="thick">
        <color theme="0"/>
      </bottom>
      <diagonal/>
    </border>
    <border>
      <left style="thin">
        <color theme="0"/>
      </left>
      <right/>
      <top/>
      <bottom style="thick">
        <color theme="0"/>
      </bottom>
      <diagonal/>
    </border>
    <border>
      <left style="thin">
        <color theme="0"/>
      </left>
      <right/>
      <top/>
      <bottom/>
      <diagonal/>
    </border>
    <border>
      <left/>
      <right/>
      <top/>
      <bottom style="thin">
        <color indexed="64"/>
      </bottom>
      <diagonal/>
    </border>
    <border>
      <left/>
      <right/>
      <top/>
      <bottom style="medium">
        <color indexed="64"/>
      </bottom>
      <diagonal/>
    </border>
  </borders>
  <cellStyleXfs count="11">
    <xf numFmtId="0" fontId="0" fillId="0" borderId="0"/>
    <xf numFmtId="0" fontId="2" fillId="0" borderId="0"/>
    <xf numFmtId="0" fontId="3" fillId="0" borderId="0"/>
    <xf numFmtId="0" fontId="4" fillId="0" borderId="0"/>
    <xf numFmtId="0" fontId="10" fillId="0" borderId="0" applyNumberFormat="0" applyFill="0" applyBorder="0" applyAlignment="0" applyProtection="0"/>
    <xf numFmtId="0" fontId="10" fillId="0" borderId="0" applyNumberFormat="0" applyFill="0" applyBorder="0" applyAlignment="0" applyProtection="0"/>
    <xf numFmtId="0" fontId="3" fillId="0" borderId="0"/>
    <xf numFmtId="0" fontId="19" fillId="0" borderId="0"/>
    <xf numFmtId="0" fontId="26" fillId="26" borderId="0" applyNumberFormat="0" applyBorder="0" applyAlignment="0" applyProtection="0"/>
    <xf numFmtId="164" fontId="48" fillId="0" borderId="0" applyFont="0" applyFill="0" applyBorder="0" applyAlignment="0" applyProtection="0"/>
    <xf numFmtId="0" fontId="61" fillId="0" borderId="0" applyNumberFormat="0" applyFill="0" applyBorder="0" applyAlignment="0" applyProtection="0"/>
  </cellStyleXfs>
  <cellXfs count="416">
    <xf numFmtId="0" fontId="0" fillId="0" borderId="0" xfId="0"/>
    <xf numFmtId="0" fontId="0" fillId="0" borderId="1" xfId="0" applyBorder="1"/>
    <xf numFmtId="0" fontId="0" fillId="0" borderId="0" xfId="0" applyAlignment="1">
      <alignment wrapText="1"/>
    </xf>
    <xf numFmtId="0" fontId="5" fillId="5" borderId="2" xfId="3" applyFont="1" applyFill="1" applyBorder="1" applyAlignment="1">
      <alignment horizontal="left" vertical="center" wrapText="1"/>
    </xf>
    <xf numFmtId="0" fontId="7" fillId="5" borderId="2" xfId="3" applyFont="1" applyFill="1" applyBorder="1" applyAlignment="1">
      <alignment horizontal="left" vertical="center" wrapText="1"/>
    </xf>
    <xf numFmtId="0" fontId="8" fillId="5" borderId="2" xfId="3" applyFont="1" applyFill="1" applyBorder="1" applyAlignment="1">
      <alignment vertical="center"/>
    </xf>
    <xf numFmtId="0" fontId="4" fillId="0" borderId="0" xfId="3"/>
    <xf numFmtId="0" fontId="11" fillId="4" borderId="2" xfId="3" applyFont="1" applyFill="1" applyBorder="1" applyAlignment="1">
      <alignment wrapText="1"/>
    </xf>
    <xf numFmtId="0" fontId="5" fillId="6" borderId="2" xfId="3" applyFont="1" applyFill="1" applyBorder="1" applyAlignment="1">
      <alignment horizontal="left" vertical="center" wrapText="1"/>
    </xf>
    <xf numFmtId="0" fontId="4" fillId="0" borderId="2" xfId="3" applyBorder="1"/>
    <xf numFmtId="0" fontId="10" fillId="0" borderId="2" xfId="5" applyBorder="1" applyAlignment="1">
      <alignment wrapText="1"/>
    </xf>
    <xf numFmtId="0" fontId="12" fillId="0" borderId="2" xfId="3" applyFont="1" applyBorder="1" applyAlignment="1">
      <alignment horizontal="right"/>
    </xf>
    <xf numFmtId="14" fontId="4" fillId="7" borderId="0" xfId="3" applyNumberFormat="1" applyFill="1"/>
    <xf numFmtId="0" fontId="4" fillId="7" borderId="0" xfId="3" applyFill="1"/>
    <xf numFmtId="0" fontId="4" fillId="7" borderId="0" xfId="3" applyFill="1" applyAlignment="1">
      <alignment wrapText="1"/>
    </xf>
    <xf numFmtId="0" fontId="10" fillId="0" borderId="2" xfId="5" applyBorder="1"/>
    <xf numFmtId="0" fontId="12" fillId="0" borderId="2" xfId="3" applyFont="1" applyBorder="1" applyAlignment="1">
      <alignment horizontal="right" wrapText="1"/>
    </xf>
    <xf numFmtId="0" fontId="10" fillId="0" borderId="2" xfId="4" applyBorder="1"/>
    <xf numFmtId="3" fontId="12" fillId="0" borderId="2" xfId="3" applyNumberFormat="1" applyFont="1" applyBorder="1" applyAlignment="1">
      <alignment horizontal="right"/>
    </xf>
    <xf numFmtId="0" fontId="13" fillId="0" borderId="2" xfId="3" applyFont="1" applyBorder="1"/>
    <xf numFmtId="0" fontId="14" fillId="0" borderId="2" xfId="3" applyFont="1" applyBorder="1" applyAlignment="1">
      <alignment horizontal="right"/>
    </xf>
    <xf numFmtId="0" fontId="5" fillId="6" borderId="2" xfId="3" applyFont="1" applyFill="1" applyBorder="1" applyAlignment="1">
      <alignment vertical="center" wrapText="1"/>
    </xf>
    <xf numFmtId="0" fontId="11" fillId="8" borderId="2" xfId="3" applyFont="1" applyFill="1" applyBorder="1" applyAlignment="1">
      <alignment wrapText="1"/>
    </xf>
    <xf numFmtId="0" fontId="4" fillId="6" borderId="2" xfId="3" applyFill="1" applyBorder="1" applyAlignment="1">
      <alignment vertical="center" wrapText="1"/>
    </xf>
    <xf numFmtId="0" fontId="15" fillId="7" borderId="0" xfId="3" applyFont="1" applyFill="1"/>
    <xf numFmtId="0" fontId="11" fillId="9" borderId="2" xfId="3" applyFont="1" applyFill="1" applyBorder="1" applyAlignment="1">
      <alignment wrapText="1"/>
    </xf>
    <xf numFmtId="0" fontId="16" fillId="6" borderId="2" xfId="3" applyFont="1" applyFill="1" applyBorder="1" applyAlignment="1">
      <alignment horizontal="left" vertical="center" wrapText="1"/>
    </xf>
    <xf numFmtId="16" fontId="4" fillId="7" borderId="0" xfId="3" applyNumberFormat="1" applyFill="1"/>
    <xf numFmtId="0" fontId="11" fillId="10" borderId="2" xfId="3" applyFont="1" applyFill="1" applyBorder="1" applyAlignment="1">
      <alignment wrapText="1"/>
    </xf>
    <xf numFmtId="0" fontId="5" fillId="0" borderId="2" xfId="3" applyFont="1" applyBorder="1" applyAlignment="1">
      <alignment horizontal="left" vertical="center" wrapText="1"/>
    </xf>
    <xf numFmtId="0" fontId="7" fillId="0" borderId="2" xfId="3" applyFont="1" applyBorder="1" applyAlignment="1">
      <alignment horizontal="left" vertical="center" wrapText="1"/>
    </xf>
    <xf numFmtId="3" fontId="5" fillId="0" borderId="2" xfId="3" applyNumberFormat="1" applyFont="1" applyBorder="1" applyAlignment="1">
      <alignment horizontal="left" vertical="center" wrapText="1"/>
    </xf>
    <xf numFmtId="0" fontId="10" fillId="0" borderId="2" xfId="4" applyBorder="1" applyAlignment="1">
      <alignment horizontal="left" vertical="center" wrapText="1"/>
    </xf>
    <xf numFmtId="0" fontId="11" fillId="11" borderId="2" xfId="3" applyFont="1" applyFill="1" applyBorder="1" applyAlignment="1">
      <alignment wrapText="1"/>
    </xf>
    <xf numFmtId="0" fontId="17" fillId="0" borderId="2" xfId="3" quotePrefix="1" applyFont="1" applyBorder="1" applyAlignment="1">
      <alignment horizontal="right"/>
    </xf>
    <xf numFmtId="0" fontId="13" fillId="0" borderId="2" xfId="3" applyFont="1" applyBorder="1" applyAlignment="1">
      <alignment vertical="center"/>
    </xf>
    <xf numFmtId="0" fontId="13" fillId="0" borderId="2" xfId="3" applyFont="1" applyBorder="1" applyAlignment="1">
      <alignment horizontal="left" vertical="center"/>
    </xf>
    <xf numFmtId="0" fontId="4" fillId="0" borderId="2" xfId="3" applyBorder="1" applyAlignment="1">
      <alignment vertical="center" wrapText="1"/>
    </xf>
    <xf numFmtId="0" fontId="18" fillId="0" borderId="2" xfId="3" quotePrefix="1" applyFont="1" applyBorder="1" applyAlignment="1">
      <alignment horizontal="right"/>
    </xf>
    <xf numFmtId="3" fontId="13" fillId="0" borderId="2" xfId="3" applyNumberFormat="1" applyFont="1" applyBorder="1" applyAlignment="1">
      <alignment horizontal="left" vertical="center"/>
    </xf>
    <xf numFmtId="0" fontId="10" fillId="0" borderId="2" xfId="4" applyBorder="1" applyAlignment="1">
      <alignment vertical="center"/>
    </xf>
    <xf numFmtId="0" fontId="4" fillId="0" borderId="0" xfId="3" applyAlignment="1">
      <alignment horizontal="left"/>
    </xf>
    <xf numFmtId="0" fontId="4" fillId="0" borderId="0" xfId="3" applyAlignment="1">
      <alignment wrapText="1"/>
    </xf>
    <xf numFmtId="0" fontId="0" fillId="10" borderId="0" xfId="0" applyFill="1"/>
    <xf numFmtId="0" fontId="22" fillId="0" borderId="0" xfId="7" applyFont="1" applyAlignment="1">
      <alignment vertical="center"/>
    </xf>
    <xf numFmtId="0" fontId="22" fillId="13" borderId="3" xfId="7" applyFont="1" applyFill="1" applyBorder="1" applyAlignment="1">
      <alignment vertical="center"/>
    </xf>
    <xf numFmtId="0" fontId="22" fillId="0" borderId="3" xfId="7" applyFont="1" applyBorder="1" applyAlignment="1">
      <alignment vertical="center"/>
    </xf>
    <xf numFmtId="0" fontId="24" fillId="15" borderId="2" xfId="7" applyFont="1" applyFill="1" applyBorder="1" applyAlignment="1">
      <alignment vertical="center" wrapText="1"/>
    </xf>
    <xf numFmtId="0" fontId="24" fillId="17" borderId="2" xfId="7" applyFont="1" applyFill="1" applyBorder="1" applyAlignment="1">
      <alignment vertical="center" wrapText="1"/>
    </xf>
    <xf numFmtId="0" fontId="24" fillId="18" borderId="2" xfId="7" applyFont="1" applyFill="1" applyBorder="1" applyAlignment="1">
      <alignment vertical="center" wrapText="1"/>
    </xf>
    <xf numFmtId="0" fontId="24" fillId="19" borderId="2" xfId="7" applyFont="1" applyFill="1" applyBorder="1" applyAlignment="1">
      <alignment vertical="center" wrapText="1"/>
    </xf>
    <xf numFmtId="0" fontId="24" fillId="20" borderId="2" xfId="7" applyFont="1" applyFill="1" applyBorder="1" applyAlignment="1">
      <alignment vertical="center" wrapText="1"/>
    </xf>
    <xf numFmtId="0" fontId="24" fillId="25" borderId="2" xfId="7" applyFont="1" applyFill="1" applyBorder="1" applyAlignment="1">
      <alignment vertical="center" wrapText="1"/>
    </xf>
    <xf numFmtId="0" fontId="24" fillId="0" borderId="3" xfId="7" applyFont="1" applyBorder="1" applyAlignment="1">
      <alignment horizontal="left" vertical="center" wrapText="1"/>
    </xf>
    <xf numFmtId="0" fontId="24" fillId="0" borderId="3" xfId="7" applyFont="1" applyBorder="1" applyAlignment="1">
      <alignment vertical="center" wrapText="1"/>
    </xf>
    <xf numFmtId="0" fontId="24" fillId="0" borderId="0" xfId="7" applyFont="1" applyAlignment="1">
      <alignment horizontal="left" vertical="center" wrapText="1"/>
    </xf>
    <xf numFmtId="0" fontId="24" fillId="0" borderId="0" xfId="7" applyFont="1" applyAlignment="1">
      <alignment vertical="center" wrapText="1"/>
    </xf>
    <xf numFmtId="0" fontId="24" fillId="0" borderId="0" xfId="7" applyFont="1" applyAlignment="1">
      <alignment horizontal="center" vertical="center"/>
    </xf>
    <xf numFmtId="0" fontId="24" fillId="27" borderId="8" xfId="7" applyFont="1" applyFill="1" applyBorder="1" applyAlignment="1">
      <alignment horizontal="left" vertical="center" wrapText="1"/>
    </xf>
    <xf numFmtId="0" fontId="24" fillId="27" borderId="2" xfId="7" applyFont="1" applyFill="1" applyBorder="1" applyAlignment="1">
      <alignment vertical="center" wrapText="1"/>
    </xf>
    <xf numFmtId="0" fontId="25" fillId="30" borderId="10" xfId="7" applyFont="1" applyFill="1" applyBorder="1" applyAlignment="1">
      <alignment vertical="center" wrapText="1"/>
    </xf>
    <xf numFmtId="0" fontId="24" fillId="31" borderId="4" xfId="7" applyFont="1" applyFill="1" applyBorder="1" applyAlignment="1">
      <alignment vertical="center" wrapText="1"/>
    </xf>
    <xf numFmtId="0" fontId="24" fillId="30" borderId="4" xfId="7" applyFont="1" applyFill="1" applyBorder="1" applyAlignment="1">
      <alignment vertical="center" wrapText="1"/>
    </xf>
    <xf numFmtId="0" fontId="21" fillId="32" borderId="2" xfId="0" applyFont="1" applyFill="1" applyBorder="1" applyAlignment="1">
      <alignment horizontal="left" vertical="top" wrapText="1"/>
    </xf>
    <xf numFmtId="166" fontId="21" fillId="32" borderId="2" xfId="0" applyNumberFormat="1" applyFont="1" applyFill="1" applyBorder="1" applyAlignment="1">
      <alignment horizontal="left" vertical="top" wrapText="1"/>
    </xf>
    <xf numFmtId="4" fontId="21" fillId="32" borderId="2" xfId="0" applyNumberFormat="1" applyFont="1" applyFill="1" applyBorder="1" applyAlignment="1">
      <alignment horizontal="left" vertical="top" wrapText="1"/>
    </xf>
    <xf numFmtId="0" fontId="29" fillId="6" borderId="2" xfId="0" applyFont="1" applyFill="1" applyBorder="1" applyAlignment="1">
      <alignment horizontal="left" vertical="top" wrapText="1"/>
    </xf>
    <xf numFmtId="0" fontId="21" fillId="0" borderId="2" xfId="0" applyFont="1" applyBorder="1" applyAlignment="1">
      <alignment horizontal="left" vertical="top" wrapText="1"/>
    </xf>
    <xf numFmtId="4" fontId="21" fillId="0" borderId="2" xfId="0" applyNumberFormat="1" applyFont="1" applyBorder="1" applyAlignment="1">
      <alignment horizontal="left" vertical="top" wrapText="1"/>
    </xf>
    <xf numFmtId="0" fontId="0" fillId="0" borderId="2" xfId="0" applyBorder="1" applyAlignment="1">
      <alignment horizontal="left" vertical="top"/>
    </xf>
    <xf numFmtId="0" fontId="0" fillId="0" borderId="2" xfId="0" applyBorder="1" applyAlignment="1">
      <alignment horizontal="left" vertical="top" wrapText="1"/>
    </xf>
    <xf numFmtId="0" fontId="21" fillId="18" borderId="2" xfId="7" applyFont="1" applyFill="1" applyBorder="1" applyAlignment="1">
      <alignment horizontal="left" vertical="top" indent="1"/>
    </xf>
    <xf numFmtId="0" fontId="30" fillId="33" borderId="2" xfId="8" applyFont="1" applyFill="1" applyBorder="1" applyAlignment="1">
      <alignment horizontal="left" vertical="top" wrapText="1"/>
    </xf>
    <xf numFmtId="166" fontId="0" fillId="0" borderId="2" xfId="0" applyNumberFormat="1" applyBorder="1" applyAlignment="1">
      <alignment horizontal="left" vertical="top" wrapText="1"/>
    </xf>
    <xf numFmtId="4" fontId="0" fillId="0" borderId="2" xfId="0" applyNumberFormat="1" applyBorder="1" applyAlignment="1">
      <alignment horizontal="left" vertical="top" wrapText="1"/>
    </xf>
    <xf numFmtId="9" fontId="0" fillId="0" borderId="2" xfId="0" applyNumberFormat="1" applyBorder="1" applyAlignment="1">
      <alignment horizontal="left" vertical="top" wrapText="1"/>
    </xf>
    <xf numFmtId="0" fontId="30" fillId="6" borderId="2" xfId="0" applyFont="1" applyFill="1" applyBorder="1" applyAlignment="1">
      <alignment horizontal="left" vertical="top" wrapText="1"/>
    </xf>
    <xf numFmtId="0" fontId="30" fillId="0" borderId="2" xfId="0" applyFont="1" applyBorder="1" applyAlignment="1">
      <alignment horizontal="left" vertical="top" wrapText="1"/>
    </xf>
    <xf numFmtId="0" fontId="0" fillId="33" borderId="2" xfId="0" applyFill="1" applyBorder="1" applyAlignment="1">
      <alignment horizontal="left" vertical="top" wrapText="1"/>
    </xf>
    <xf numFmtId="164" fontId="33" fillId="0" borderId="2" xfId="0" applyNumberFormat="1" applyFont="1" applyBorder="1" applyAlignment="1">
      <alignment horizontal="left" vertical="top"/>
    </xf>
    <xf numFmtId="0" fontId="30" fillId="0" borderId="2" xfId="0" applyFont="1" applyBorder="1" applyAlignment="1">
      <alignment horizontal="left" vertical="top"/>
    </xf>
    <xf numFmtId="164" fontId="30" fillId="0" borderId="2" xfId="0" applyNumberFormat="1" applyFont="1" applyBorder="1" applyAlignment="1">
      <alignment horizontal="left" vertical="top"/>
    </xf>
    <xf numFmtId="9" fontId="30" fillId="0" borderId="2" xfId="0" applyNumberFormat="1" applyFont="1" applyBorder="1" applyAlignment="1">
      <alignment horizontal="left" vertical="top" wrapText="1"/>
    </xf>
    <xf numFmtId="164" fontId="30" fillId="0" borderId="2" xfId="0" applyNumberFormat="1" applyFont="1" applyBorder="1" applyAlignment="1">
      <alignment horizontal="left" vertical="top" wrapText="1"/>
    </xf>
    <xf numFmtId="0" fontId="34" fillId="0" borderId="2" xfId="0" applyFont="1" applyBorder="1" applyAlignment="1">
      <alignment horizontal="left" vertical="top" wrapText="1"/>
    </xf>
    <xf numFmtId="0" fontId="21" fillId="12" borderId="2" xfId="0" applyFont="1" applyFill="1" applyBorder="1" applyAlignment="1">
      <alignment horizontal="left" vertical="top" wrapText="1"/>
    </xf>
    <xf numFmtId="166" fontId="21" fillId="12" borderId="2" xfId="0" applyNumberFormat="1" applyFont="1" applyFill="1" applyBorder="1" applyAlignment="1">
      <alignment horizontal="left" vertical="top" wrapText="1"/>
    </xf>
    <xf numFmtId="0" fontId="35" fillId="0" borderId="2" xfId="0" applyFont="1" applyBorder="1" applyAlignment="1">
      <alignment horizontal="left" vertical="top"/>
    </xf>
    <xf numFmtId="167" fontId="0" fillId="0" borderId="2" xfId="0" applyNumberFormat="1" applyBorder="1" applyAlignment="1">
      <alignment horizontal="left" vertical="top" wrapText="1"/>
    </xf>
    <xf numFmtId="0" fontId="29" fillId="0" borderId="2" xfId="0" applyFont="1" applyBorder="1" applyAlignment="1">
      <alignment horizontal="left" vertical="top"/>
    </xf>
    <xf numFmtId="4" fontId="30" fillId="0" borderId="2" xfId="0" applyNumberFormat="1" applyFont="1" applyBorder="1" applyAlignment="1">
      <alignment horizontal="left" vertical="top" wrapText="1"/>
    </xf>
    <xf numFmtId="0" fontId="21" fillId="4" borderId="2" xfId="7" applyFont="1" applyFill="1" applyBorder="1" applyAlignment="1">
      <alignment horizontal="left" vertical="top" indent="1"/>
    </xf>
    <xf numFmtId="166" fontId="0" fillId="7" borderId="2" xfId="0" applyNumberFormat="1" applyFill="1" applyBorder="1" applyAlignment="1">
      <alignment horizontal="left" vertical="top" wrapText="1"/>
    </xf>
    <xf numFmtId="0" fontId="0" fillId="7" borderId="2" xfId="0" applyFill="1" applyBorder="1" applyAlignment="1">
      <alignment horizontal="left" vertical="top" wrapText="1"/>
    </xf>
    <xf numFmtId="4" fontId="0" fillId="7" borderId="2" xfId="0" applyNumberFormat="1" applyFill="1" applyBorder="1" applyAlignment="1">
      <alignment horizontal="left" vertical="top" wrapText="1"/>
    </xf>
    <xf numFmtId="0" fontId="36" fillId="0" borderId="2" xfId="0" applyFont="1" applyBorder="1" applyAlignment="1">
      <alignment horizontal="left" vertical="top" wrapText="1"/>
    </xf>
    <xf numFmtId="0" fontId="21" fillId="22" borderId="2" xfId="7" applyFont="1" applyFill="1" applyBorder="1" applyAlignment="1">
      <alignment horizontal="left" vertical="top" wrapText="1"/>
    </xf>
    <xf numFmtId="0" fontId="21" fillId="3" borderId="2" xfId="0" applyFont="1" applyFill="1" applyBorder="1" applyAlignment="1">
      <alignment horizontal="left" vertical="top" wrapText="1"/>
    </xf>
    <xf numFmtId="0" fontId="20" fillId="0" borderId="2" xfId="0" applyFont="1" applyBorder="1" applyAlignment="1">
      <alignment horizontal="left" vertical="top" wrapText="1"/>
    </xf>
    <xf numFmtId="166" fontId="21" fillId="3" borderId="2" xfId="0" applyNumberFormat="1" applyFont="1" applyFill="1" applyBorder="1" applyAlignment="1">
      <alignment horizontal="left" vertical="top" wrapText="1"/>
    </xf>
    <xf numFmtId="0" fontId="21" fillId="24" borderId="2" xfId="7" applyFont="1" applyFill="1" applyBorder="1" applyAlignment="1">
      <alignment horizontal="left" vertical="top"/>
    </xf>
    <xf numFmtId="0" fontId="21" fillId="23" borderId="2" xfId="7" applyFont="1" applyFill="1" applyBorder="1" applyAlignment="1">
      <alignment horizontal="left" vertical="top" indent="1"/>
    </xf>
    <xf numFmtId="0" fontId="37" fillId="0" borderId="2" xfId="0" applyFont="1" applyBorder="1" applyAlignment="1">
      <alignment horizontal="left" vertical="top" wrapText="1"/>
    </xf>
    <xf numFmtId="0" fontId="21" fillId="0" borderId="2" xfId="7" applyFont="1" applyBorder="1" applyAlignment="1">
      <alignment horizontal="left" vertical="top" indent="1"/>
    </xf>
    <xf numFmtId="0" fontId="38" fillId="6" borderId="2" xfId="0" applyFont="1" applyFill="1" applyBorder="1" applyAlignment="1">
      <alignment vertical="top" wrapText="1"/>
    </xf>
    <xf numFmtId="0" fontId="0" fillId="3" borderId="2" xfId="0" applyFill="1" applyBorder="1" applyAlignment="1">
      <alignment horizontal="left" vertical="top" wrapText="1"/>
    </xf>
    <xf numFmtId="0" fontId="21" fillId="2" borderId="2" xfId="7" applyFont="1" applyFill="1" applyBorder="1" applyAlignment="1">
      <alignment horizontal="left" vertical="top" wrapText="1"/>
    </xf>
    <xf numFmtId="0" fontId="3" fillId="32" borderId="2" xfId="0" applyFont="1" applyFill="1" applyBorder="1" applyAlignment="1">
      <alignment horizontal="left" vertical="top" wrapText="1"/>
    </xf>
    <xf numFmtId="0" fontId="3" fillId="18" borderId="2" xfId="7" applyFont="1" applyFill="1" applyBorder="1" applyAlignment="1">
      <alignment vertical="center" wrapText="1"/>
    </xf>
    <xf numFmtId="0" fontId="3" fillId="17" borderId="2" xfId="7" applyFont="1" applyFill="1" applyBorder="1" applyAlignment="1">
      <alignment vertical="center" wrapText="1"/>
    </xf>
    <xf numFmtId="0" fontId="3" fillId="22" borderId="2" xfId="7" applyFont="1" applyFill="1" applyBorder="1" applyAlignment="1">
      <alignment horizontal="left" vertical="top" wrapText="1"/>
    </xf>
    <xf numFmtId="0" fontId="3" fillId="24" borderId="2" xfId="7" applyFont="1" applyFill="1" applyBorder="1" applyAlignment="1">
      <alignment horizontal="left" vertical="top"/>
    </xf>
    <xf numFmtId="0" fontId="3" fillId="19" borderId="2" xfId="7" applyFont="1" applyFill="1" applyBorder="1" applyAlignment="1">
      <alignment vertical="center" wrapText="1"/>
    </xf>
    <xf numFmtId="0" fontId="3" fillId="2" borderId="2" xfId="7" applyFont="1" applyFill="1" applyBorder="1" applyAlignment="1">
      <alignment horizontal="left" vertical="top" wrapText="1"/>
    </xf>
    <xf numFmtId="0" fontId="3" fillId="0" borderId="2" xfId="0" applyFont="1" applyBorder="1" applyAlignment="1">
      <alignment horizontal="left" vertical="top"/>
    </xf>
    <xf numFmtId="0" fontId="3" fillId="0" borderId="5" xfId="0" applyFont="1" applyBorder="1" applyAlignment="1">
      <alignment horizontal="left" vertical="top"/>
    </xf>
    <xf numFmtId="0" fontId="3" fillId="28" borderId="2" xfId="7" applyFont="1" applyFill="1" applyBorder="1" applyAlignment="1">
      <alignment vertical="center" wrapText="1"/>
    </xf>
    <xf numFmtId="0" fontId="3" fillId="29" borderId="2" xfId="7" applyFont="1" applyFill="1" applyBorder="1" applyAlignment="1">
      <alignment vertical="center" wrapText="1"/>
    </xf>
    <xf numFmtId="0" fontId="3" fillId="31" borderId="2" xfId="7" applyFont="1" applyFill="1" applyBorder="1" applyAlignment="1">
      <alignment vertical="center" wrapText="1"/>
    </xf>
    <xf numFmtId="0" fontId="24" fillId="15" borderId="13" xfId="7" applyFont="1" applyFill="1" applyBorder="1" applyAlignment="1">
      <alignment vertical="center" wrapText="1"/>
    </xf>
    <xf numFmtId="44" fontId="24" fillId="0" borderId="0" xfId="7" applyNumberFormat="1" applyFont="1" applyAlignment="1">
      <alignment vertical="center" wrapText="1"/>
    </xf>
    <xf numFmtId="0" fontId="24" fillId="21" borderId="6" xfId="7" applyFont="1" applyFill="1" applyBorder="1" applyAlignment="1">
      <alignment vertical="center" wrapText="1"/>
    </xf>
    <xf numFmtId="0" fontId="42" fillId="15" borderId="13" xfId="7" applyFont="1" applyFill="1" applyBorder="1" applyAlignment="1">
      <alignment horizontal="center" vertical="center" wrapText="1"/>
    </xf>
    <xf numFmtId="0" fontId="42" fillId="15" borderId="2" xfId="7" applyFont="1" applyFill="1" applyBorder="1" applyAlignment="1">
      <alignment horizontal="center" vertical="center" wrapText="1"/>
    </xf>
    <xf numFmtId="0" fontId="42" fillId="17" borderId="2" xfId="7" applyFont="1" applyFill="1" applyBorder="1" applyAlignment="1">
      <alignment horizontal="center" vertical="center" wrapText="1"/>
    </xf>
    <xf numFmtId="0" fontId="42" fillId="18" borderId="2" xfId="7" applyFont="1" applyFill="1" applyBorder="1" applyAlignment="1">
      <alignment horizontal="center" vertical="center" wrapText="1"/>
    </xf>
    <xf numFmtId="0" fontId="42" fillId="19" borderId="2" xfId="7" applyFont="1" applyFill="1" applyBorder="1" applyAlignment="1">
      <alignment horizontal="center" vertical="center" wrapText="1"/>
    </xf>
    <xf numFmtId="0" fontId="42" fillId="20" borderId="2" xfId="7" applyFont="1" applyFill="1" applyBorder="1" applyAlignment="1">
      <alignment horizontal="center" vertical="center" wrapText="1"/>
    </xf>
    <xf numFmtId="0" fontId="42" fillId="25" borderId="6" xfId="7" applyFont="1" applyFill="1" applyBorder="1" applyAlignment="1">
      <alignment horizontal="center" vertical="center" wrapText="1"/>
    </xf>
    <xf numFmtId="0" fontId="42" fillId="28" borderId="2" xfId="7" applyFont="1" applyFill="1" applyBorder="1" applyAlignment="1">
      <alignment horizontal="center" vertical="center" wrapText="1"/>
    </xf>
    <xf numFmtId="0" fontId="42" fillId="31" borderId="4" xfId="7" applyFont="1" applyFill="1" applyBorder="1" applyAlignment="1">
      <alignment horizontal="center" vertical="center" wrapText="1"/>
    </xf>
    <xf numFmtId="0" fontId="1" fillId="19" borderId="2" xfId="7" applyFont="1" applyFill="1" applyBorder="1" applyAlignment="1">
      <alignment vertical="center" wrapText="1"/>
    </xf>
    <xf numFmtId="0" fontId="24" fillId="34" borderId="2" xfId="7" applyFont="1" applyFill="1" applyBorder="1" applyAlignment="1">
      <alignment vertical="center" wrapText="1"/>
    </xf>
    <xf numFmtId="165" fontId="22" fillId="0" borderId="0" xfId="7" applyNumberFormat="1" applyFont="1" applyAlignment="1">
      <alignment vertical="center"/>
    </xf>
    <xf numFmtId="165" fontId="41" fillId="0" borderId="18" xfId="7" applyNumberFormat="1" applyFont="1" applyBorder="1" applyAlignment="1">
      <alignment vertical="center" wrapText="1"/>
    </xf>
    <xf numFmtId="0" fontId="24" fillId="0" borderId="18" xfId="7" applyFont="1" applyBorder="1" applyAlignment="1">
      <alignment horizontal="left" vertical="center" wrapText="1"/>
    </xf>
    <xf numFmtId="0" fontId="24" fillId="0" borderId="18" xfId="7" applyFont="1" applyBorder="1" applyAlignment="1">
      <alignment vertical="center" wrapText="1"/>
    </xf>
    <xf numFmtId="0" fontId="40" fillId="0" borderId="18" xfId="7" applyFont="1" applyBorder="1" applyAlignment="1">
      <alignment vertical="center" wrapText="1"/>
    </xf>
    <xf numFmtId="0" fontId="23" fillId="14" borderId="20" xfId="7" applyFont="1" applyFill="1" applyBorder="1" applyAlignment="1">
      <alignment horizontal="left" vertical="center" wrapText="1"/>
    </xf>
    <xf numFmtId="0" fontId="23" fillId="14" borderId="21" xfId="7" applyFont="1" applyFill="1" applyBorder="1" applyAlignment="1">
      <alignment horizontal="left" vertical="center" wrapText="1"/>
    </xf>
    <xf numFmtId="0" fontId="23" fillId="30" borderId="11" xfId="7" applyFont="1" applyFill="1" applyBorder="1" applyAlignment="1">
      <alignment vertical="center" wrapText="1"/>
    </xf>
    <xf numFmtId="165" fontId="24" fillId="0" borderId="0" xfId="7" applyNumberFormat="1" applyFont="1" applyAlignment="1">
      <alignment vertical="center" wrapText="1"/>
    </xf>
    <xf numFmtId="0" fontId="1" fillId="20" borderId="2" xfId="7" applyFont="1" applyFill="1" applyBorder="1" applyAlignment="1">
      <alignment vertical="center" wrapText="1"/>
    </xf>
    <xf numFmtId="0" fontId="1" fillId="28" borderId="2" xfId="7" applyFont="1" applyFill="1" applyBorder="1" applyAlignment="1">
      <alignment vertical="center" wrapText="1"/>
    </xf>
    <xf numFmtId="0" fontId="2" fillId="0" borderId="0" xfId="1"/>
    <xf numFmtId="0" fontId="43" fillId="0" borderId="0" xfId="1" applyFont="1" applyAlignment="1">
      <alignment horizontal="center"/>
    </xf>
    <xf numFmtId="0" fontId="44" fillId="0" borderId="0" xfId="1" applyFont="1" applyAlignment="1">
      <alignment horizontal="left" vertical="center"/>
    </xf>
    <xf numFmtId="0" fontId="46" fillId="0" borderId="19" xfId="1" applyFont="1" applyBorder="1" applyAlignment="1">
      <alignment horizontal="center" vertical="center" wrapText="1"/>
    </xf>
    <xf numFmtId="0" fontId="46" fillId="0" borderId="19" xfId="1" applyFont="1" applyBorder="1" applyAlignment="1">
      <alignment horizontal="center" vertical="center"/>
    </xf>
    <xf numFmtId="0" fontId="2" fillId="0" borderId="5" xfId="1" applyBorder="1" applyAlignment="1">
      <alignment horizontal="center" wrapText="1"/>
    </xf>
    <xf numFmtId="0" fontId="47" fillId="0" borderId="5" xfId="1" applyFont="1" applyBorder="1" applyAlignment="1">
      <alignment wrapText="1"/>
    </xf>
    <xf numFmtId="0" fontId="2" fillId="0" borderId="5" xfId="1" applyBorder="1" applyAlignment="1">
      <alignment wrapText="1"/>
    </xf>
    <xf numFmtId="44" fontId="2" fillId="0" borderId="5" xfId="1" applyNumberFormat="1" applyBorder="1" applyAlignment="1">
      <alignment wrapText="1"/>
    </xf>
    <xf numFmtId="165" fontId="2" fillId="0" borderId="5" xfId="1" applyNumberFormat="1" applyBorder="1" applyAlignment="1">
      <alignment wrapText="1"/>
    </xf>
    <xf numFmtId="0" fontId="2" fillId="0" borderId="0" xfId="1" applyAlignment="1">
      <alignment wrapText="1"/>
    </xf>
    <xf numFmtId="0" fontId="2" fillId="0" borderId="2" xfId="1" applyBorder="1" applyAlignment="1">
      <alignment horizontal="center" wrapText="1"/>
    </xf>
    <xf numFmtId="0" fontId="47" fillId="0" borderId="2" xfId="1" applyFont="1" applyBorder="1" applyAlignment="1">
      <alignment wrapText="1"/>
    </xf>
    <xf numFmtId="0" fontId="2" fillId="0" borderId="2" xfId="1" applyBorder="1" applyAlignment="1">
      <alignment wrapText="1"/>
    </xf>
    <xf numFmtId="44" fontId="2" fillId="0" borderId="2" xfId="1" applyNumberFormat="1" applyBorder="1" applyAlignment="1">
      <alignment wrapText="1"/>
    </xf>
    <xf numFmtId="165" fontId="2" fillId="0" borderId="2" xfId="1" applyNumberFormat="1" applyBorder="1" applyAlignment="1">
      <alignment wrapText="1"/>
    </xf>
    <xf numFmtId="0" fontId="2" fillId="0" borderId="2" xfId="1" applyBorder="1"/>
    <xf numFmtId="0" fontId="45" fillId="0" borderId="0" xfId="1" applyFont="1" applyAlignment="1">
      <alignment horizontal="left"/>
    </xf>
    <xf numFmtId="165" fontId="45" fillId="0" borderId="0" xfId="1" applyNumberFormat="1" applyFont="1" applyAlignment="1">
      <alignment horizontal="left"/>
    </xf>
    <xf numFmtId="165" fontId="47" fillId="0" borderId="5" xfId="1" applyNumberFormat="1" applyFont="1" applyBorder="1" applyAlignment="1">
      <alignment wrapText="1"/>
    </xf>
    <xf numFmtId="165" fontId="47" fillId="0" borderId="2" xfId="1" applyNumberFormat="1" applyFont="1" applyBorder="1" applyAlignment="1">
      <alignment wrapText="1"/>
    </xf>
    <xf numFmtId="44" fontId="2" fillId="0" borderId="2" xfId="1" applyNumberFormat="1" applyBorder="1"/>
    <xf numFmtId="0" fontId="0" fillId="0" borderId="0" xfId="0" applyAlignment="1">
      <alignment horizontal="center"/>
    </xf>
    <xf numFmtId="0" fontId="0" fillId="0" borderId="0" xfId="0" applyAlignment="1">
      <alignment horizontal="right" vertical="top" wrapText="1"/>
    </xf>
    <xf numFmtId="0" fontId="0" fillId="0" borderId="0" xfId="0" applyAlignment="1">
      <alignment vertical="top" wrapText="1"/>
    </xf>
    <xf numFmtId="0" fontId="0" fillId="0" borderId="0" xfId="0" applyAlignment="1">
      <alignment vertical="center"/>
    </xf>
    <xf numFmtId="0" fontId="21" fillId="0" borderId="0" xfId="0" applyFont="1"/>
    <xf numFmtId="0" fontId="0" fillId="0" borderId="0" xfId="0" applyAlignment="1">
      <alignment horizontal="right" vertical="center" wrapText="1"/>
    </xf>
    <xf numFmtId="0" fontId="52" fillId="0" borderId="2" xfId="1" applyFont="1" applyBorder="1" applyAlignment="1">
      <alignment wrapText="1"/>
    </xf>
    <xf numFmtId="1" fontId="0" fillId="0" borderId="0" xfId="0" applyNumberFormat="1" applyAlignment="1">
      <alignment horizontal="right"/>
    </xf>
    <xf numFmtId="0" fontId="53" fillId="0" borderId="0" xfId="0" applyFont="1"/>
    <xf numFmtId="0" fontId="36" fillId="0" borderId="0" xfId="0" applyFont="1" applyAlignment="1">
      <alignment vertical="center"/>
    </xf>
    <xf numFmtId="0" fontId="54" fillId="0" borderId="0" xfId="0" applyFont="1"/>
    <xf numFmtId="0" fontId="36" fillId="0" borderId="0" xfId="0" applyFont="1"/>
    <xf numFmtId="1" fontId="36" fillId="0" borderId="0" xfId="0" applyNumberFormat="1" applyFont="1" applyAlignment="1">
      <alignment horizontal="right"/>
    </xf>
    <xf numFmtId="0" fontId="53" fillId="0" borderId="0" xfId="0" applyFont="1" applyAlignment="1">
      <alignment wrapText="1"/>
    </xf>
    <xf numFmtId="0" fontId="54" fillId="0" borderId="0" xfId="0" applyFont="1" applyAlignment="1">
      <alignment wrapText="1"/>
    </xf>
    <xf numFmtId="4" fontId="0" fillId="0" borderId="0" xfId="0" applyNumberFormat="1"/>
    <xf numFmtId="1" fontId="0" fillId="0" borderId="0" xfId="0" applyNumberFormat="1" applyAlignment="1">
      <alignment horizontal="right" wrapText="1"/>
    </xf>
    <xf numFmtId="4" fontId="55" fillId="0" borderId="0" xfId="0" applyNumberFormat="1" applyFont="1" applyAlignment="1">
      <alignment wrapText="1"/>
    </xf>
    <xf numFmtId="0" fontId="56" fillId="0" borderId="0" xfId="0" applyFont="1" applyAlignment="1">
      <alignment vertical="center" wrapText="1"/>
    </xf>
    <xf numFmtId="8" fontId="57" fillId="0" borderId="0" xfId="0" applyNumberFormat="1" applyFont="1" applyAlignment="1">
      <alignment wrapText="1"/>
    </xf>
    <xf numFmtId="0" fontId="58" fillId="0" borderId="23" xfId="0" applyFont="1" applyBorder="1" applyAlignment="1">
      <alignment wrapText="1"/>
    </xf>
    <xf numFmtId="0" fontId="59" fillId="0" borderId="0" xfId="0" applyFont="1" applyAlignment="1">
      <alignment horizontal="center" wrapText="1"/>
    </xf>
    <xf numFmtId="0" fontId="57" fillId="0" borderId="0" xfId="0" applyFont="1" applyAlignment="1">
      <alignment wrapText="1"/>
    </xf>
    <xf numFmtId="0" fontId="58" fillId="0" borderId="36" xfId="0" applyFont="1" applyBorder="1" applyAlignment="1">
      <alignment wrapText="1"/>
    </xf>
    <xf numFmtId="0" fontId="60" fillId="0" borderId="0" xfId="0" applyFont="1" applyAlignment="1">
      <alignment wrapText="1"/>
    </xf>
    <xf numFmtId="0" fontId="61" fillId="0" borderId="36" xfId="10" applyFill="1" applyBorder="1" applyAlignment="1">
      <alignment wrapText="1"/>
    </xf>
    <xf numFmtId="0" fontId="62" fillId="0" borderId="36" xfId="0" applyFont="1" applyBorder="1" applyAlignment="1">
      <alignment wrapText="1"/>
    </xf>
    <xf numFmtId="0" fontId="57" fillId="0" borderId="0" xfId="0" applyFont="1"/>
    <xf numFmtId="0" fontId="63" fillId="0" borderId="0" xfId="0" applyFont="1"/>
    <xf numFmtId="8" fontId="0" fillId="0" borderId="0" xfId="0" applyNumberFormat="1"/>
    <xf numFmtId="0" fontId="23" fillId="27" borderId="40" xfId="7" applyFont="1" applyFill="1" applyBorder="1" applyAlignment="1">
      <alignment vertical="center" wrapText="1"/>
    </xf>
    <xf numFmtId="0" fontId="23" fillId="30" borderId="41" xfId="7" applyFont="1" applyFill="1" applyBorder="1" applyAlignment="1">
      <alignment vertical="center" wrapText="1"/>
    </xf>
    <xf numFmtId="0" fontId="64" fillId="22" borderId="39" xfId="7" applyFont="1" applyFill="1" applyBorder="1" applyAlignment="1">
      <alignment vertical="center" wrapText="1"/>
    </xf>
    <xf numFmtId="0" fontId="64" fillId="22" borderId="40" xfId="7" applyFont="1" applyFill="1" applyBorder="1" applyAlignment="1">
      <alignment vertical="center" wrapText="1"/>
    </xf>
    <xf numFmtId="0" fontId="64" fillId="4" borderId="40" xfId="7" applyFont="1" applyFill="1" applyBorder="1" applyAlignment="1">
      <alignment horizontal="left" vertical="center" wrapText="1"/>
    </xf>
    <xf numFmtId="0" fontId="64" fillId="18" borderId="40" xfId="7" applyFont="1" applyFill="1" applyBorder="1" applyAlignment="1">
      <alignment horizontal="left" vertical="center" wrapText="1"/>
    </xf>
    <xf numFmtId="0" fontId="64" fillId="23" borderId="40" xfId="7" applyFont="1" applyFill="1" applyBorder="1" applyAlignment="1">
      <alignment horizontal="left" vertical="center" wrapText="1"/>
    </xf>
    <xf numFmtId="0" fontId="64" fillId="2" borderId="40" xfId="7" applyFont="1" applyFill="1" applyBorder="1" applyAlignment="1">
      <alignment vertical="center" wrapText="1"/>
    </xf>
    <xf numFmtId="0" fontId="64" fillId="24" borderId="40" xfId="7" applyFont="1" applyFill="1" applyBorder="1" applyAlignment="1">
      <alignment vertical="center"/>
    </xf>
    <xf numFmtId="0" fontId="64" fillId="27" borderId="40" xfId="7" applyFont="1" applyFill="1" applyBorder="1" applyAlignment="1">
      <alignment vertical="center" wrapText="1"/>
    </xf>
    <xf numFmtId="0" fontId="64" fillId="30" borderId="41" xfId="7" applyFont="1" applyFill="1" applyBorder="1" applyAlignment="1">
      <alignment vertical="center" wrapText="1"/>
    </xf>
    <xf numFmtId="165" fontId="40" fillId="22" borderId="39" xfId="7" applyNumberFormat="1" applyFont="1" applyFill="1" applyBorder="1" applyAlignment="1">
      <alignment horizontal="right" vertical="center" wrapText="1"/>
    </xf>
    <xf numFmtId="165" fontId="40" fillId="22" borderId="40" xfId="7" applyNumberFormat="1" applyFont="1" applyFill="1" applyBorder="1" applyAlignment="1">
      <alignment horizontal="right" vertical="center"/>
    </xf>
    <xf numFmtId="165" fontId="40" fillId="4" borderId="40" xfId="7" applyNumberFormat="1" applyFont="1" applyFill="1" applyBorder="1" applyAlignment="1">
      <alignment horizontal="right" vertical="center"/>
    </xf>
    <xf numFmtId="165" fontId="40" fillId="18" borderId="40" xfId="7" applyNumberFormat="1" applyFont="1" applyFill="1" applyBorder="1" applyAlignment="1">
      <alignment horizontal="right" vertical="center"/>
    </xf>
    <xf numFmtId="165" fontId="40" fillId="23" borderId="40" xfId="7" applyNumberFormat="1" applyFont="1" applyFill="1" applyBorder="1" applyAlignment="1">
      <alignment horizontal="right" vertical="center"/>
    </xf>
    <xf numFmtId="165" fontId="40" fillId="2" borderId="40" xfId="7" applyNumberFormat="1" applyFont="1" applyFill="1" applyBorder="1" applyAlignment="1">
      <alignment horizontal="right" vertical="center" wrapText="1"/>
    </xf>
    <xf numFmtId="165" fontId="40" fillId="2" borderId="40" xfId="7" applyNumberFormat="1" applyFont="1" applyFill="1" applyBorder="1" applyAlignment="1">
      <alignment horizontal="right" vertical="center"/>
    </xf>
    <xf numFmtId="165" fontId="40" fillId="24" borderId="40" xfId="7" applyNumberFormat="1" applyFont="1" applyFill="1" applyBorder="1" applyAlignment="1">
      <alignment horizontal="right" vertical="center"/>
    </xf>
    <xf numFmtId="165" fontId="65" fillId="15" borderId="13" xfId="7" applyNumberFormat="1" applyFont="1" applyFill="1" applyBorder="1" applyAlignment="1">
      <alignment vertical="center" wrapText="1"/>
    </xf>
    <xf numFmtId="0" fontId="66" fillId="16" borderId="20" xfId="7" applyFont="1" applyFill="1" applyBorder="1" applyAlignment="1">
      <alignment horizontal="left" vertical="center" wrapText="1"/>
    </xf>
    <xf numFmtId="0" fontId="67" fillId="22" borderId="24" xfId="7" applyFont="1" applyFill="1" applyBorder="1" applyAlignment="1">
      <alignment vertical="center" wrapText="1"/>
    </xf>
    <xf numFmtId="165" fontId="65" fillId="15" borderId="2" xfId="7" applyNumberFormat="1" applyFont="1" applyFill="1" applyBorder="1" applyAlignment="1">
      <alignment vertical="center" wrapText="1"/>
    </xf>
    <xf numFmtId="0" fontId="66" fillId="16" borderId="22" xfId="7" applyFont="1" applyFill="1" applyBorder="1" applyAlignment="1">
      <alignment horizontal="left" vertical="center" wrapText="1"/>
    </xf>
    <xf numFmtId="0" fontId="67" fillId="22" borderId="26" xfId="7" applyFont="1" applyFill="1" applyBorder="1" applyAlignment="1">
      <alignment vertical="center"/>
    </xf>
    <xf numFmtId="165" fontId="65" fillId="17" borderId="2" xfId="7" applyNumberFormat="1" applyFont="1" applyFill="1" applyBorder="1" applyAlignment="1">
      <alignment horizontal="right" vertical="center" wrapText="1"/>
    </xf>
    <xf numFmtId="0" fontId="67" fillId="4" borderId="26" xfId="7" applyFont="1" applyFill="1" applyBorder="1" applyAlignment="1">
      <alignment horizontal="left" vertical="center"/>
    </xf>
    <xf numFmtId="165" fontId="65" fillId="18" borderId="2" xfId="7" applyNumberFormat="1" applyFont="1" applyFill="1" applyBorder="1" applyAlignment="1">
      <alignment horizontal="right" vertical="center" wrapText="1"/>
    </xf>
    <xf numFmtId="0" fontId="67" fillId="18" borderId="26" xfId="7" applyFont="1" applyFill="1" applyBorder="1" applyAlignment="1">
      <alignment horizontal="left" vertical="center"/>
    </xf>
    <xf numFmtId="165" fontId="65" fillId="19" borderId="2" xfId="7" applyNumberFormat="1" applyFont="1" applyFill="1" applyBorder="1" applyAlignment="1">
      <alignment horizontal="right" vertical="center" wrapText="1"/>
    </xf>
    <xf numFmtId="0" fontId="67" fillId="23" borderId="26" xfId="7" applyFont="1" applyFill="1" applyBorder="1" applyAlignment="1">
      <alignment horizontal="left" vertical="center"/>
    </xf>
    <xf numFmtId="165" fontId="65" fillId="20" borderId="6" xfId="7" applyNumberFormat="1" applyFont="1" applyFill="1" applyBorder="1" applyAlignment="1">
      <alignment vertical="center" wrapText="1"/>
    </xf>
    <xf numFmtId="0" fontId="67" fillId="2" borderId="26" xfId="7" applyFont="1" applyFill="1" applyBorder="1" applyAlignment="1">
      <alignment vertical="center" wrapText="1"/>
    </xf>
    <xf numFmtId="165" fontId="65" fillId="20" borderId="2" xfId="7" applyNumberFormat="1" applyFont="1" applyFill="1" applyBorder="1" applyAlignment="1">
      <alignment vertical="center" wrapText="1"/>
    </xf>
    <xf numFmtId="0" fontId="67" fillId="2" borderId="26" xfId="7" applyFont="1" applyFill="1" applyBorder="1" applyAlignment="1">
      <alignment vertical="center"/>
    </xf>
    <xf numFmtId="165" fontId="65" fillId="21" borderId="6" xfId="7" applyNumberFormat="1" applyFont="1" applyFill="1" applyBorder="1" applyAlignment="1">
      <alignment vertical="center" wrapText="1"/>
    </xf>
    <xf numFmtId="0" fontId="67" fillId="24" borderId="26" xfId="7" applyFont="1" applyFill="1" applyBorder="1" applyAlignment="1">
      <alignment vertical="center"/>
    </xf>
    <xf numFmtId="165" fontId="65" fillId="27" borderId="2" xfId="7" applyNumberFormat="1" applyFont="1" applyFill="1" applyBorder="1" applyAlignment="1">
      <alignment horizontal="right" vertical="center" wrapText="1"/>
    </xf>
    <xf numFmtId="0" fontId="66" fillId="0" borderId="23" xfId="7" applyFont="1" applyBorder="1" applyAlignment="1">
      <alignment horizontal="left" vertical="center" wrapText="1"/>
    </xf>
    <xf numFmtId="0" fontId="67" fillId="27" borderId="26" xfId="7" applyFont="1" applyFill="1" applyBorder="1" applyAlignment="1">
      <alignment vertical="center" wrapText="1"/>
    </xf>
    <xf numFmtId="165" fontId="65" fillId="30" borderId="4" xfId="7" applyNumberFormat="1" applyFont="1" applyFill="1" applyBorder="1" applyAlignment="1">
      <alignment horizontal="right" vertical="center" wrapText="1"/>
    </xf>
    <xf numFmtId="0" fontId="66" fillId="0" borderId="21" xfId="7" applyFont="1" applyBorder="1" applyAlignment="1">
      <alignment horizontal="left" vertical="center" wrapText="1"/>
    </xf>
    <xf numFmtId="0" fontId="67" fillId="30" borderId="25" xfId="7" applyFont="1" applyFill="1" applyBorder="1" applyAlignment="1">
      <alignment vertical="center" wrapText="1"/>
    </xf>
    <xf numFmtId="0" fontId="67" fillId="22" borderId="14" xfId="7" applyFont="1" applyFill="1" applyBorder="1" applyAlignment="1">
      <alignment vertical="center" wrapText="1"/>
    </xf>
    <xf numFmtId="0" fontId="67" fillId="22" borderId="9" xfId="7" applyFont="1" applyFill="1" applyBorder="1" applyAlignment="1">
      <alignment vertical="center"/>
    </xf>
    <xf numFmtId="0" fontId="67" fillId="4" borderId="9" xfId="7" applyFont="1" applyFill="1" applyBorder="1" applyAlignment="1">
      <alignment horizontal="left" vertical="center"/>
    </xf>
    <xf numFmtId="0" fontId="67" fillId="18" borderId="9" xfId="7" applyFont="1" applyFill="1" applyBorder="1" applyAlignment="1">
      <alignment horizontal="left" vertical="center"/>
    </xf>
    <xf numFmtId="0" fontId="67" fillId="23" borderId="9" xfId="7" applyFont="1" applyFill="1" applyBorder="1" applyAlignment="1">
      <alignment horizontal="left" vertical="center"/>
    </xf>
    <xf numFmtId="0" fontId="67" fillId="2" borderId="9" xfId="7" applyFont="1" applyFill="1" applyBorder="1" applyAlignment="1">
      <alignment vertical="center" wrapText="1"/>
    </xf>
    <xf numFmtId="0" fontId="67" fillId="2" borderId="9" xfId="7" applyFont="1" applyFill="1" applyBorder="1" applyAlignment="1">
      <alignment vertical="center"/>
    </xf>
    <xf numFmtId="0" fontId="67" fillId="24" borderId="9" xfId="7" applyFont="1" applyFill="1" applyBorder="1" applyAlignment="1">
      <alignment vertical="center"/>
    </xf>
    <xf numFmtId="0" fontId="67" fillId="27" borderId="9" xfId="7" applyFont="1" applyFill="1" applyBorder="1" applyAlignment="1">
      <alignment vertical="center" wrapText="1"/>
    </xf>
    <xf numFmtId="16" fontId="42" fillId="15" borderId="13" xfId="7" quotePrefix="1" applyNumberFormat="1" applyFont="1" applyFill="1" applyBorder="1" applyAlignment="1">
      <alignment horizontal="center" vertical="center" wrapText="1"/>
    </xf>
    <xf numFmtId="0" fontId="42" fillId="15" borderId="2" xfId="7" quotePrefix="1" applyFont="1" applyFill="1" applyBorder="1" applyAlignment="1">
      <alignment horizontal="center" vertical="center" wrapText="1"/>
    </xf>
    <xf numFmtId="0" fontId="42" fillId="17" borderId="2" xfId="7" quotePrefix="1" applyFont="1" applyFill="1" applyBorder="1" applyAlignment="1">
      <alignment horizontal="center" vertical="center" wrapText="1"/>
    </xf>
    <xf numFmtId="0" fontId="42" fillId="18" borderId="2" xfId="7" quotePrefix="1" applyFont="1" applyFill="1" applyBorder="1" applyAlignment="1">
      <alignment horizontal="center" vertical="center" wrapText="1"/>
    </xf>
    <xf numFmtId="0" fontId="42" fillId="19" borderId="2" xfId="7" quotePrefix="1" applyFont="1" applyFill="1" applyBorder="1" applyAlignment="1">
      <alignment horizontal="center" vertical="center" wrapText="1"/>
    </xf>
    <xf numFmtId="0" fontId="42" fillId="20" borderId="2" xfId="7" quotePrefix="1" applyFont="1" applyFill="1" applyBorder="1" applyAlignment="1">
      <alignment horizontal="center" vertical="center" wrapText="1"/>
    </xf>
    <xf numFmtId="0" fontId="42" fillId="25" borderId="6" xfId="7" quotePrefix="1" applyFont="1" applyFill="1" applyBorder="1" applyAlignment="1">
      <alignment horizontal="center" vertical="center" wrapText="1"/>
    </xf>
    <xf numFmtId="0" fontId="68" fillId="36" borderId="42" xfId="0" applyFont="1" applyFill="1" applyBorder="1" applyAlignment="1">
      <alignment vertical="top" wrapText="1"/>
    </xf>
    <xf numFmtId="0" fontId="68" fillId="36" borderId="43" xfId="0" applyFont="1" applyFill="1" applyBorder="1" applyAlignment="1">
      <alignment vertical="top" wrapText="1"/>
    </xf>
    <xf numFmtId="0" fontId="68" fillId="36" borderId="43" xfId="0" applyFont="1" applyFill="1" applyBorder="1" applyAlignment="1">
      <alignment horizontal="center" vertical="top" wrapText="1"/>
    </xf>
    <xf numFmtId="0" fontId="68" fillId="36" borderId="44" xfId="0" applyFont="1" applyFill="1" applyBorder="1" applyAlignment="1">
      <alignment vertical="top" wrapText="1"/>
    </xf>
    <xf numFmtId="165" fontId="70" fillId="0" borderId="0" xfId="0" applyNumberFormat="1" applyFont="1"/>
    <xf numFmtId="0" fontId="3" fillId="0" borderId="0" xfId="0" applyFont="1" applyAlignment="1">
      <alignment vertical="center"/>
    </xf>
    <xf numFmtId="0" fontId="3" fillId="0" borderId="0" xfId="0" applyFont="1" applyAlignment="1">
      <alignment vertical="center" wrapText="1"/>
    </xf>
    <xf numFmtId="168" fontId="0" fillId="0" borderId="0" xfId="9" applyNumberFormat="1" applyFont="1" applyFill="1" applyAlignment="1">
      <alignment vertical="center"/>
    </xf>
    <xf numFmtId="0" fontId="49" fillId="0" borderId="0" xfId="0" applyFont="1" applyAlignment="1">
      <alignment vertical="center" wrapText="1"/>
    </xf>
    <xf numFmtId="0" fontId="0" fillId="0" borderId="0" xfId="0" applyAlignment="1">
      <alignment vertical="center" wrapText="1"/>
    </xf>
    <xf numFmtId="0" fontId="68" fillId="0" borderId="42" xfId="0" applyFont="1" applyBorder="1" applyAlignment="1">
      <alignment vertical="center" wrapText="1"/>
    </xf>
    <xf numFmtId="0" fontId="68" fillId="0" borderId="43" xfId="0" applyFont="1" applyBorder="1" applyAlignment="1">
      <alignment vertical="center" wrapText="1"/>
    </xf>
    <xf numFmtId="0" fontId="68" fillId="0" borderId="44" xfId="0" applyFont="1" applyBorder="1" applyAlignment="1">
      <alignment vertical="center" wrapText="1"/>
    </xf>
    <xf numFmtId="0" fontId="49" fillId="0" borderId="0" xfId="0" applyFont="1" applyAlignment="1">
      <alignment horizontal="center" vertical="center"/>
    </xf>
    <xf numFmtId="0" fontId="50" fillId="0" borderId="0" xfId="0" applyFont="1" applyAlignment="1">
      <alignment vertical="center"/>
    </xf>
    <xf numFmtId="0" fontId="50" fillId="0" borderId="0" xfId="0" applyFont="1" applyAlignment="1">
      <alignment vertical="center" wrapText="1"/>
    </xf>
    <xf numFmtId="0" fontId="51" fillId="0" borderId="0" xfId="0" applyFont="1" applyAlignment="1">
      <alignment horizontal="left" vertical="center" wrapText="1"/>
    </xf>
    <xf numFmtId="169" fontId="0" fillId="0" borderId="0" xfId="9" applyNumberFormat="1" applyFont="1" applyFill="1" applyAlignment="1">
      <alignment vertical="center"/>
    </xf>
    <xf numFmtId="164" fontId="0" fillId="0" borderId="0" xfId="9" applyFont="1" applyAlignment="1">
      <alignment vertical="center"/>
    </xf>
    <xf numFmtId="0" fontId="34" fillId="35" borderId="3" xfId="0" applyFont="1" applyFill="1" applyBorder="1" applyAlignment="1">
      <alignment horizontal="left" vertical="center"/>
    </xf>
    <xf numFmtId="0" fontId="34" fillId="0" borderId="0" xfId="0" applyFont="1" applyAlignment="1">
      <alignment horizontal="left" vertical="center"/>
    </xf>
    <xf numFmtId="0" fontId="0" fillId="0" borderId="45" xfId="0" applyBorder="1" applyAlignment="1">
      <alignment vertical="center"/>
    </xf>
    <xf numFmtId="0" fontId="34" fillId="0" borderId="45" xfId="0" applyFont="1" applyBorder="1" applyAlignment="1">
      <alignment horizontal="left" vertical="center"/>
    </xf>
    <xf numFmtId="165" fontId="71" fillId="0" borderId="0" xfId="0" applyNumberFormat="1" applyFont="1" applyAlignment="1">
      <alignment horizontal="left" vertical="center"/>
    </xf>
    <xf numFmtId="0" fontId="71" fillId="0" borderId="45" xfId="0" applyFont="1" applyBorder="1" applyAlignment="1">
      <alignment vertical="center"/>
    </xf>
    <xf numFmtId="0" fontId="34" fillId="0" borderId="45" xfId="0" applyFont="1" applyBorder="1" applyAlignment="1">
      <alignment vertical="center"/>
    </xf>
    <xf numFmtId="0" fontId="69" fillId="37" borderId="0" xfId="0" applyFont="1" applyFill="1" applyAlignment="1" applyProtection="1">
      <alignment horizontal="right" vertical="center" wrapText="1"/>
      <protection locked="0"/>
    </xf>
    <xf numFmtId="0" fontId="69" fillId="37" borderId="0" xfId="0" applyFont="1" applyFill="1" applyAlignment="1" applyProtection="1">
      <alignment vertical="center" wrapText="1"/>
      <protection locked="0"/>
    </xf>
    <xf numFmtId="0" fontId="68" fillId="37" borderId="42" xfId="0" applyFont="1" applyFill="1" applyBorder="1" applyAlignment="1" applyProtection="1">
      <alignment vertical="center" wrapText="1"/>
      <protection locked="0"/>
    </xf>
    <xf numFmtId="0" fontId="68" fillId="37" borderId="43" xfId="0" applyFont="1" applyFill="1" applyBorder="1" applyAlignment="1" applyProtection="1">
      <alignment vertical="center" wrapText="1"/>
      <protection locked="0"/>
    </xf>
    <xf numFmtId="0" fontId="68" fillId="37" borderId="44" xfId="0" applyFont="1" applyFill="1" applyBorder="1" applyAlignment="1" applyProtection="1">
      <alignment vertical="center" wrapText="1"/>
      <protection locked="0"/>
    </xf>
    <xf numFmtId="0" fontId="0" fillId="0" borderId="0" xfId="0" applyAlignment="1" applyProtection="1">
      <alignment vertical="center"/>
      <protection locked="0"/>
    </xf>
    <xf numFmtId="0" fontId="3" fillId="0" borderId="0" xfId="0" applyFont="1" applyAlignment="1" applyProtection="1">
      <alignment vertical="center"/>
      <protection locked="0"/>
    </xf>
    <xf numFmtId="165" fontId="49" fillId="0" borderId="0" xfId="0" applyNumberFormat="1" applyFont="1" applyAlignment="1" applyProtection="1">
      <alignment horizontal="center" vertical="center"/>
      <protection locked="0"/>
    </xf>
    <xf numFmtId="0" fontId="50" fillId="0" borderId="0" xfId="0" applyFont="1" applyAlignment="1" applyProtection="1">
      <alignment vertical="center"/>
      <protection locked="0"/>
    </xf>
    <xf numFmtId="165" fontId="0" fillId="0" borderId="0" xfId="0" applyNumberFormat="1" applyAlignment="1" applyProtection="1">
      <alignment vertical="center"/>
      <protection locked="0"/>
    </xf>
    <xf numFmtId="0" fontId="50" fillId="0" borderId="0" xfId="0" applyFont="1" applyAlignment="1" applyProtection="1">
      <alignment vertical="center" wrapText="1"/>
      <protection locked="0"/>
    </xf>
    <xf numFmtId="0" fontId="3" fillId="0" borderId="0" xfId="0" applyFont="1" applyAlignment="1" applyProtection="1">
      <alignment vertical="center" wrapText="1"/>
      <protection locked="0"/>
    </xf>
    <xf numFmtId="0" fontId="0" fillId="0" borderId="0" xfId="0" applyAlignment="1" applyProtection="1">
      <alignment vertical="center" wrapText="1"/>
      <protection locked="0"/>
    </xf>
    <xf numFmtId="165" fontId="0" fillId="0" borderId="0" xfId="9" applyNumberFormat="1" applyFont="1" applyFill="1" applyAlignment="1" applyProtection="1">
      <alignment vertical="center"/>
      <protection locked="0"/>
    </xf>
    <xf numFmtId="0" fontId="49" fillId="0" borderId="0" xfId="0" applyFont="1" applyAlignment="1" applyProtection="1">
      <alignment vertical="center" wrapText="1"/>
      <protection locked="0"/>
    </xf>
    <xf numFmtId="0" fontId="51" fillId="0" borderId="0" xfId="0" applyFont="1" applyAlignment="1" applyProtection="1">
      <alignment horizontal="left" vertical="center" wrapText="1"/>
      <protection locked="0"/>
    </xf>
    <xf numFmtId="169" fontId="0" fillId="0" borderId="0" xfId="9" applyNumberFormat="1" applyFont="1" applyFill="1" applyAlignment="1" applyProtection="1">
      <alignment vertical="center"/>
      <protection locked="0"/>
    </xf>
    <xf numFmtId="164" fontId="0" fillId="0" borderId="0" xfId="9" applyFont="1" applyFill="1" applyAlignment="1" applyProtection="1">
      <alignment vertical="center"/>
      <protection locked="0"/>
    </xf>
    <xf numFmtId="165" fontId="0" fillId="0" borderId="0" xfId="0" applyNumberFormat="1" applyAlignment="1" applyProtection="1">
      <alignment horizontal="right" vertical="center"/>
      <protection locked="0"/>
    </xf>
    <xf numFmtId="165" fontId="48" fillId="0" borderId="0" xfId="9" applyNumberFormat="1" applyFont="1" applyFill="1" applyAlignment="1" applyProtection="1">
      <alignment horizontal="right" vertical="center"/>
      <protection locked="0"/>
    </xf>
    <xf numFmtId="165" fontId="0" fillId="0" borderId="0" xfId="9" applyNumberFormat="1" applyFont="1" applyFill="1" applyAlignment="1" applyProtection="1">
      <alignment horizontal="right" vertical="center"/>
      <protection locked="0"/>
    </xf>
    <xf numFmtId="0" fontId="0" fillId="6" borderId="0" xfId="0" applyFill="1" applyAlignment="1" applyProtection="1">
      <alignment vertical="center"/>
      <protection locked="0"/>
    </xf>
    <xf numFmtId="0" fontId="3" fillId="6" borderId="0" xfId="0" applyFont="1" applyFill="1" applyAlignment="1" applyProtection="1">
      <alignment vertical="center"/>
      <protection locked="0"/>
    </xf>
    <xf numFmtId="165" fontId="49" fillId="6" borderId="0" xfId="0" applyNumberFormat="1" applyFont="1" applyFill="1" applyAlignment="1" applyProtection="1">
      <alignment horizontal="center" vertical="center"/>
      <protection locked="0"/>
    </xf>
    <xf numFmtId="165" fontId="0" fillId="6" borderId="0" xfId="0" applyNumberFormat="1" applyFill="1" applyAlignment="1" applyProtection="1">
      <alignment vertical="center"/>
      <protection locked="0"/>
    </xf>
    <xf numFmtId="0" fontId="0" fillId="6" borderId="0" xfId="0" applyFill="1" applyAlignment="1" applyProtection="1">
      <alignment vertical="center" wrapText="1"/>
      <protection locked="0"/>
    </xf>
    <xf numFmtId="0" fontId="0" fillId="38" borderId="0" xfId="0" applyFill="1" applyAlignment="1" applyProtection="1">
      <alignment vertical="center"/>
      <protection locked="0"/>
    </xf>
    <xf numFmtId="0" fontId="3" fillId="38" borderId="0" xfId="0" applyFont="1" applyFill="1" applyAlignment="1" applyProtection="1">
      <alignment vertical="center"/>
      <protection locked="0"/>
    </xf>
    <xf numFmtId="165" fontId="0" fillId="38" borderId="0" xfId="0" applyNumberFormat="1" applyFill="1" applyAlignment="1" applyProtection="1">
      <alignment vertical="center"/>
      <protection locked="0"/>
    </xf>
    <xf numFmtId="0" fontId="0" fillId="38" borderId="0" xfId="0" applyFill="1" applyAlignment="1" applyProtection="1">
      <alignment vertical="center" wrapText="1"/>
      <protection locked="0"/>
    </xf>
    <xf numFmtId="0" fontId="0" fillId="38" borderId="0" xfId="0" applyFill="1" applyAlignment="1">
      <alignment vertical="center"/>
    </xf>
    <xf numFmtId="0" fontId="0" fillId="39" borderId="0" xfId="0" applyFill="1" applyAlignment="1" applyProtection="1">
      <alignment vertical="center"/>
      <protection locked="0"/>
    </xf>
    <xf numFmtId="0" fontId="3" fillId="39" borderId="0" xfId="0" applyFont="1" applyFill="1" applyAlignment="1" applyProtection="1">
      <alignment vertical="center"/>
      <protection locked="0"/>
    </xf>
    <xf numFmtId="165" fontId="0" fillId="39" borderId="0" xfId="0" applyNumberFormat="1" applyFill="1" applyAlignment="1" applyProtection="1">
      <alignment vertical="center"/>
      <protection locked="0"/>
    </xf>
    <xf numFmtId="0" fontId="0" fillId="40" borderId="0" xfId="0" applyFill="1" applyAlignment="1" applyProtection="1">
      <alignment vertical="center"/>
      <protection locked="0"/>
    </xf>
    <xf numFmtId="0" fontId="3" fillId="40" borderId="0" xfId="0" applyFont="1" applyFill="1" applyAlignment="1" applyProtection="1">
      <alignment vertical="center"/>
      <protection locked="0"/>
    </xf>
    <xf numFmtId="165" fontId="0" fillId="40" borderId="0" xfId="0" applyNumberFormat="1" applyFill="1" applyAlignment="1" applyProtection="1">
      <alignment vertical="center"/>
      <protection locked="0"/>
    </xf>
    <xf numFmtId="0" fontId="3" fillId="40" borderId="0" xfId="0" applyFont="1" applyFill="1" applyAlignment="1" applyProtection="1">
      <alignment vertical="center" wrapText="1"/>
      <protection locked="0"/>
    </xf>
    <xf numFmtId="0" fontId="0" fillId="7" borderId="0" xfId="0" applyFill="1" applyAlignment="1" applyProtection="1">
      <alignment vertical="center"/>
      <protection locked="0"/>
    </xf>
    <xf numFmtId="0" fontId="3" fillId="7" borderId="0" xfId="0" applyFont="1" applyFill="1" applyAlignment="1" applyProtection="1">
      <alignment vertical="center"/>
      <protection locked="0"/>
    </xf>
    <xf numFmtId="165" fontId="0" fillId="7" borderId="0" xfId="0" applyNumberFormat="1" applyFill="1" applyAlignment="1" applyProtection="1">
      <alignment vertical="center"/>
      <protection locked="0"/>
    </xf>
    <xf numFmtId="0" fontId="0" fillId="41" borderId="0" xfId="0" applyFill="1" applyAlignment="1" applyProtection="1">
      <alignment vertical="center"/>
      <protection locked="0"/>
    </xf>
    <xf numFmtId="0" fontId="3" fillId="41" borderId="0" xfId="0" applyFont="1" applyFill="1" applyAlignment="1" applyProtection="1">
      <alignment vertical="center" wrapText="1"/>
      <protection locked="0"/>
    </xf>
    <xf numFmtId="165" fontId="0" fillId="41" borderId="0" xfId="0" applyNumberFormat="1" applyFill="1" applyAlignment="1" applyProtection="1">
      <alignment vertical="center"/>
      <protection locked="0"/>
    </xf>
    <xf numFmtId="0" fontId="0" fillId="39" borderId="0" xfId="0" applyFill="1" applyAlignment="1" applyProtection="1">
      <alignment vertical="center" wrapText="1"/>
      <protection locked="0"/>
    </xf>
    <xf numFmtId="0" fontId="0" fillId="12" borderId="0" xfId="0" applyFill="1" applyAlignment="1" applyProtection="1">
      <alignment vertical="center"/>
      <protection locked="0"/>
    </xf>
    <xf numFmtId="0" fontId="3" fillId="12" borderId="0" xfId="0" applyFont="1" applyFill="1" applyAlignment="1" applyProtection="1">
      <alignment vertical="center" wrapText="1"/>
      <protection locked="0"/>
    </xf>
    <xf numFmtId="165" fontId="0" fillId="12" borderId="0" xfId="0" applyNumberFormat="1" applyFill="1" applyAlignment="1" applyProtection="1">
      <alignment vertical="center"/>
      <protection locked="0"/>
    </xf>
    <xf numFmtId="0" fontId="0" fillId="42" borderId="0" xfId="0" applyFill="1" applyAlignment="1" applyProtection="1">
      <alignment vertical="center"/>
      <protection locked="0"/>
    </xf>
    <xf numFmtId="0" fontId="3" fillId="42" borderId="0" xfId="0" applyFont="1" applyFill="1" applyAlignment="1" applyProtection="1">
      <alignment vertical="center"/>
      <protection locked="0"/>
    </xf>
    <xf numFmtId="165" fontId="0" fillId="42" borderId="0" xfId="0" applyNumberFormat="1" applyFill="1" applyAlignment="1" applyProtection="1">
      <alignment vertical="center"/>
      <protection locked="0"/>
    </xf>
    <xf numFmtId="0" fontId="3" fillId="12" borderId="0" xfId="0" applyFont="1" applyFill="1" applyAlignment="1" applyProtection="1">
      <alignment vertical="center"/>
      <protection locked="0"/>
    </xf>
    <xf numFmtId="165" fontId="0" fillId="12" borderId="0" xfId="9" applyNumberFormat="1" applyFont="1" applyFill="1" applyAlignment="1" applyProtection="1">
      <alignment vertical="center"/>
      <protection locked="0"/>
    </xf>
    <xf numFmtId="0" fontId="0" fillId="12" borderId="0" xfId="0" applyFill="1" applyAlignment="1" applyProtection="1">
      <alignment vertical="center" wrapText="1"/>
      <protection locked="0"/>
    </xf>
    <xf numFmtId="0" fontId="51" fillId="12" borderId="0" xfId="0" applyFont="1" applyFill="1" applyAlignment="1" applyProtection="1">
      <alignment horizontal="left" vertical="center" wrapText="1"/>
      <protection locked="0"/>
    </xf>
    <xf numFmtId="0" fontId="51" fillId="7" borderId="0" xfId="0" applyFont="1" applyFill="1" applyAlignment="1" applyProtection="1">
      <alignment horizontal="left" vertical="center" wrapText="1"/>
      <protection locked="0"/>
    </xf>
    <xf numFmtId="165" fontId="0" fillId="7" borderId="0" xfId="9" applyNumberFormat="1" applyFont="1" applyFill="1" applyAlignment="1" applyProtection="1">
      <alignment vertical="center"/>
      <protection locked="0"/>
    </xf>
    <xf numFmtId="0" fontId="0" fillId="43" borderId="0" xfId="0" applyFill="1" applyAlignment="1" applyProtection="1">
      <alignment vertical="center"/>
      <protection locked="0"/>
    </xf>
    <xf numFmtId="0" fontId="51" fillId="43" borderId="0" xfId="0" applyFont="1" applyFill="1" applyAlignment="1" applyProtection="1">
      <alignment horizontal="left" vertical="center" wrapText="1"/>
      <protection locked="0"/>
    </xf>
    <xf numFmtId="165" fontId="0" fillId="43" borderId="0" xfId="9" applyNumberFormat="1" applyFont="1" applyFill="1" applyAlignment="1" applyProtection="1">
      <alignment vertical="center"/>
      <protection locked="0"/>
    </xf>
    <xf numFmtId="169" fontId="0" fillId="43" borderId="0" xfId="9" applyNumberFormat="1" applyFont="1" applyFill="1" applyAlignment="1" applyProtection="1">
      <alignment vertical="center"/>
      <protection locked="0"/>
    </xf>
    <xf numFmtId="164" fontId="0" fillId="43" borderId="0" xfId="9" applyFont="1" applyFill="1" applyAlignment="1" applyProtection="1">
      <alignment vertical="center"/>
      <protection locked="0"/>
    </xf>
    <xf numFmtId="0" fontId="3" fillId="43" borderId="0" xfId="0" applyFont="1" applyFill="1" applyAlignment="1" applyProtection="1">
      <alignment vertical="center"/>
      <protection locked="0"/>
    </xf>
    <xf numFmtId="165" fontId="0" fillId="40" borderId="0" xfId="9" applyNumberFormat="1" applyFont="1" applyFill="1" applyAlignment="1" applyProtection="1">
      <alignment vertical="center"/>
      <protection locked="0"/>
    </xf>
    <xf numFmtId="0" fontId="3" fillId="41" borderId="0" xfId="0" applyFont="1" applyFill="1" applyAlignment="1" applyProtection="1">
      <alignment vertical="center"/>
      <protection locked="0"/>
    </xf>
    <xf numFmtId="0" fontId="0" fillId="44" borderId="0" xfId="0" applyFill="1" applyAlignment="1" applyProtection="1">
      <alignment vertical="center"/>
      <protection locked="0"/>
    </xf>
    <xf numFmtId="0" fontId="3" fillId="44" borderId="0" xfId="0" applyFont="1" applyFill="1" applyAlignment="1" applyProtection="1">
      <alignment vertical="center"/>
      <protection locked="0"/>
    </xf>
    <xf numFmtId="165" fontId="0" fillId="44" borderId="0" xfId="0" applyNumberFormat="1" applyFill="1" applyAlignment="1" applyProtection="1">
      <alignment vertical="center"/>
      <protection locked="0"/>
    </xf>
    <xf numFmtId="165" fontId="72" fillId="0" borderId="0" xfId="0" applyNumberFormat="1" applyFont="1" applyAlignment="1">
      <alignment horizontal="left" vertical="center"/>
    </xf>
    <xf numFmtId="0" fontId="30" fillId="0" borderId="0" xfId="0" applyFont="1" applyAlignment="1" applyProtection="1">
      <alignment vertical="center"/>
      <protection locked="0"/>
    </xf>
    <xf numFmtId="165" fontId="36" fillId="0" borderId="0" xfId="0" applyNumberFormat="1" applyFont="1" applyAlignment="1" applyProtection="1">
      <alignment vertical="center"/>
      <protection locked="0"/>
    </xf>
    <xf numFmtId="0" fontId="30" fillId="0" borderId="0" xfId="0" applyFont="1" applyAlignment="1" applyProtection="1">
      <alignment horizontal="left" vertical="center"/>
      <protection locked="0"/>
    </xf>
    <xf numFmtId="0" fontId="0" fillId="0" borderId="0" xfId="0" applyAlignment="1" applyProtection="1">
      <alignment horizontal="left" vertical="center" wrapText="1"/>
      <protection locked="0"/>
    </xf>
    <xf numFmtId="3" fontId="0" fillId="0" borderId="0" xfId="0" applyNumberFormat="1" applyAlignment="1" applyProtection="1">
      <alignment vertical="center"/>
      <protection locked="0"/>
    </xf>
    <xf numFmtId="0" fontId="48" fillId="0" borderId="0" xfId="0" applyFont="1" applyAlignment="1" applyProtection="1">
      <alignment vertical="center"/>
      <protection locked="0"/>
    </xf>
    <xf numFmtId="0" fontId="73" fillId="37" borderId="0" xfId="0" applyFont="1" applyFill="1" applyAlignment="1" applyProtection="1">
      <alignment vertical="center" wrapText="1"/>
      <protection locked="0"/>
    </xf>
    <xf numFmtId="0" fontId="3" fillId="0" borderId="0" xfId="0" applyFont="1" applyAlignment="1" applyProtection="1">
      <alignment horizontal="left" vertical="center" wrapText="1"/>
      <protection locked="0"/>
    </xf>
    <xf numFmtId="0" fontId="3" fillId="45" borderId="0" xfId="0" applyFont="1" applyFill="1" applyAlignment="1" applyProtection="1">
      <alignment vertical="center"/>
      <protection locked="0"/>
    </xf>
    <xf numFmtId="0" fontId="73" fillId="45" borderId="0" xfId="0" applyFont="1" applyFill="1" applyAlignment="1" applyProtection="1">
      <alignment vertical="center" wrapText="1"/>
      <protection locked="0"/>
    </xf>
    <xf numFmtId="0" fontId="0" fillId="0" borderId="46" xfId="0" applyBorder="1" applyAlignment="1" applyProtection="1">
      <alignment vertical="center"/>
      <protection locked="0"/>
    </xf>
    <xf numFmtId="0" fontId="3" fillId="13" borderId="0" xfId="0" applyFont="1" applyFill="1" applyAlignment="1" applyProtection="1">
      <alignment vertical="center"/>
      <protection locked="0"/>
    </xf>
    <xf numFmtId="0" fontId="73" fillId="45" borderId="0" xfId="0" applyFont="1" applyFill="1" applyAlignment="1" applyProtection="1">
      <alignment vertical="center"/>
      <protection locked="0"/>
    </xf>
    <xf numFmtId="0" fontId="0" fillId="0" borderId="45" xfId="0" applyBorder="1" applyAlignment="1">
      <alignment vertical="center" wrapText="1"/>
    </xf>
    <xf numFmtId="168" fontId="3" fillId="0" borderId="0" xfId="0" applyNumberFormat="1" applyFont="1" applyAlignment="1">
      <alignment vertical="center"/>
    </xf>
    <xf numFmtId="0" fontId="23" fillId="14" borderId="33" xfId="7" applyFont="1" applyFill="1" applyBorder="1" applyAlignment="1">
      <alignment horizontal="center" vertical="center" wrapText="1"/>
    </xf>
    <xf numFmtId="0" fontId="23" fillId="14" borderId="34" xfId="7" applyFont="1" applyFill="1" applyBorder="1" applyAlignment="1">
      <alignment horizontal="center" vertical="center" wrapText="1"/>
    </xf>
    <xf numFmtId="0" fontId="23" fillId="14" borderId="12" xfId="7" applyFont="1" applyFill="1" applyBorder="1" applyAlignment="1">
      <alignment horizontal="center" vertical="center" wrapText="1"/>
    </xf>
    <xf numFmtId="0" fontId="23" fillId="14" borderId="10" xfId="7" applyFont="1" applyFill="1" applyBorder="1" applyAlignment="1">
      <alignment horizontal="center" vertical="center" wrapText="1"/>
    </xf>
    <xf numFmtId="0" fontId="24" fillId="14" borderId="13" xfId="7" applyFont="1" applyFill="1" applyBorder="1" applyAlignment="1">
      <alignment horizontal="center" vertical="center" wrapText="1"/>
    </xf>
    <xf numFmtId="0" fontId="24" fillId="14" borderId="4" xfId="7" applyFont="1" applyFill="1" applyBorder="1" applyAlignment="1">
      <alignment horizontal="center" vertical="center" wrapText="1"/>
    </xf>
    <xf numFmtId="0" fontId="42" fillId="14" borderId="15" xfId="7" applyFont="1" applyFill="1" applyBorder="1" applyAlignment="1">
      <alignment horizontal="center" vertical="center" textRotation="90" wrapText="1"/>
    </xf>
    <xf numFmtId="0" fontId="42" fillId="14" borderId="17" xfId="7" applyFont="1" applyFill="1" applyBorder="1" applyAlignment="1">
      <alignment horizontal="center" vertical="center" textRotation="90" wrapText="1"/>
    </xf>
    <xf numFmtId="0" fontId="24" fillId="14" borderId="15" xfId="7" applyFont="1" applyFill="1" applyBorder="1" applyAlignment="1">
      <alignment horizontal="center" vertical="center" wrapText="1"/>
    </xf>
    <xf numFmtId="0" fontId="24" fillId="14" borderId="17" xfId="7" applyFont="1" applyFill="1" applyBorder="1" applyAlignment="1">
      <alignment horizontal="center" vertical="center" wrapText="1"/>
    </xf>
    <xf numFmtId="0" fontId="25" fillId="0" borderId="16" xfId="7" applyFont="1" applyBorder="1" applyAlignment="1">
      <alignment horizontal="left" vertical="center" wrapText="1"/>
    </xf>
    <xf numFmtId="0" fontId="25" fillId="0" borderId="7" xfId="7" applyFont="1" applyBorder="1" applyAlignment="1">
      <alignment horizontal="left" vertical="center" wrapText="1"/>
    </xf>
    <xf numFmtId="0" fontId="24" fillId="15" borderId="15" xfId="7" applyFont="1" applyFill="1" applyBorder="1" applyAlignment="1">
      <alignment horizontal="left" vertical="center" wrapText="1"/>
    </xf>
    <xf numFmtId="0" fontId="24" fillId="15" borderId="5" xfId="7" applyFont="1" applyFill="1" applyBorder="1" applyAlignment="1">
      <alignment horizontal="left" vertical="center" wrapText="1"/>
    </xf>
    <xf numFmtId="0" fontId="24" fillId="20" borderId="6" xfId="7" applyFont="1" applyFill="1" applyBorder="1" applyAlignment="1">
      <alignment horizontal="left" vertical="center" wrapText="1"/>
    </xf>
    <xf numFmtId="0" fontId="24" fillId="20" borderId="5" xfId="7" applyFont="1" applyFill="1" applyBorder="1" applyAlignment="1">
      <alignment horizontal="left" vertical="center" wrapText="1"/>
    </xf>
    <xf numFmtId="0" fontId="23" fillId="0" borderId="18" xfId="7" applyFont="1" applyBorder="1" applyAlignment="1">
      <alignment horizontal="right" vertical="center" wrapText="1"/>
    </xf>
    <xf numFmtId="0" fontId="23" fillId="0" borderId="27" xfId="7" applyFont="1" applyBorder="1" applyAlignment="1">
      <alignment horizontal="center" vertical="center"/>
    </xf>
    <xf numFmtId="0" fontId="23" fillId="0" borderId="28" xfId="7" applyFont="1" applyBorder="1" applyAlignment="1">
      <alignment horizontal="center" vertical="center"/>
    </xf>
    <xf numFmtId="0" fontId="23" fillId="0" borderId="29" xfId="7" applyFont="1" applyBorder="1" applyAlignment="1">
      <alignment horizontal="center" vertical="center"/>
    </xf>
    <xf numFmtId="0" fontId="23" fillId="0" borderId="30" xfId="7" applyFont="1" applyBorder="1" applyAlignment="1">
      <alignment horizontal="center" vertical="center"/>
    </xf>
    <xf numFmtId="0" fontId="23" fillId="0" borderId="31" xfId="7" applyFont="1" applyBorder="1" applyAlignment="1">
      <alignment horizontal="center" vertical="center"/>
    </xf>
    <xf numFmtId="0" fontId="23" fillId="0" borderId="32" xfId="7" applyFont="1" applyBorder="1" applyAlignment="1">
      <alignment horizontal="center" vertical="center"/>
    </xf>
    <xf numFmtId="0" fontId="24" fillId="0" borderId="18" xfId="7" applyFont="1" applyBorder="1" applyAlignment="1">
      <alignment horizontal="right" vertical="center" wrapText="1"/>
    </xf>
    <xf numFmtId="0" fontId="29" fillId="0" borderId="0" xfId="0" applyFont="1" applyAlignment="1">
      <alignment horizontal="left" vertical="center"/>
    </xf>
    <xf numFmtId="0" fontId="34" fillId="35" borderId="38" xfId="0" applyFont="1" applyFill="1" applyBorder="1" applyAlignment="1">
      <alignment horizontal="left" vertical="center"/>
    </xf>
    <xf numFmtId="0" fontId="34" fillId="35" borderId="37" xfId="0" applyFont="1" applyFill="1" applyBorder="1" applyAlignment="1">
      <alignment horizontal="left" vertical="center"/>
    </xf>
    <xf numFmtId="0" fontId="34" fillId="35" borderId="35" xfId="0" applyFont="1" applyFill="1" applyBorder="1" applyAlignment="1">
      <alignment horizontal="left" vertical="center"/>
    </xf>
    <xf numFmtId="0" fontId="29" fillId="0" borderId="3" xfId="0" applyFont="1" applyBorder="1" applyAlignment="1">
      <alignment horizontal="left" vertical="center"/>
    </xf>
    <xf numFmtId="0" fontId="34" fillId="35" borderId="38" xfId="0" applyFont="1" applyFill="1" applyBorder="1" applyAlignment="1">
      <alignment horizontal="left"/>
    </xf>
    <xf numFmtId="0" fontId="34" fillId="35" borderId="37" xfId="0" applyFont="1" applyFill="1" applyBorder="1" applyAlignment="1">
      <alignment horizontal="left"/>
    </xf>
    <xf numFmtId="0" fontId="34" fillId="35" borderId="35" xfId="0" applyFont="1" applyFill="1" applyBorder="1" applyAlignment="1">
      <alignment horizontal="left"/>
    </xf>
    <xf numFmtId="0" fontId="29" fillId="0" borderId="3" xfId="0" applyFont="1" applyBorder="1" applyAlignment="1">
      <alignment horizontal="left"/>
    </xf>
    <xf numFmtId="0" fontId="0" fillId="0" borderId="0" xfId="0" applyAlignment="1">
      <alignment horizontal="center"/>
    </xf>
    <xf numFmtId="0" fontId="46" fillId="0" borderId="33" xfId="1" applyFont="1" applyBorder="1" applyAlignment="1">
      <alignment horizontal="center" vertical="center" wrapText="1"/>
    </xf>
    <xf numFmtId="0" fontId="46" fillId="0" borderId="34" xfId="1" applyFont="1" applyBorder="1" applyAlignment="1">
      <alignment horizontal="center" vertical="center" wrapText="1"/>
    </xf>
    <xf numFmtId="0" fontId="43" fillId="0" borderId="0" xfId="1" applyFont="1" applyAlignment="1">
      <alignment horizontal="center"/>
    </xf>
    <xf numFmtId="0" fontId="44" fillId="0" borderId="0" xfId="1" applyFont="1" applyAlignment="1">
      <alignment horizontal="left" vertical="center"/>
    </xf>
    <xf numFmtId="0" fontId="45" fillId="0" borderId="0" xfId="1" applyFont="1" applyAlignment="1">
      <alignment horizontal="left" vertical="center"/>
    </xf>
    <xf numFmtId="0" fontId="10" fillId="0" borderId="2" xfId="5" applyBorder="1" applyAlignment="1">
      <alignment horizontal="left"/>
    </xf>
    <xf numFmtId="3" fontId="12" fillId="0" borderId="2" xfId="3" applyNumberFormat="1" applyFont="1" applyBorder="1" applyAlignment="1">
      <alignment horizontal="right"/>
    </xf>
    <xf numFmtId="0" fontId="5" fillId="0" borderId="2" xfId="3" applyFont="1" applyBorder="1" applyAlignment="1">
      <alignment horizontal="left" vertical="center" wrapText="1"/>
    </xf>
    <xf numFmtId="0" fontId="7" fillId="0" borderId="2" xfId="3" applyFont="1" applyBorder="1" applyAlignment="1">
      <alignment horizontal="left" vertical="center" wrapText="1"/>
    </xf>
    <xf numFmtId="0" fontId="4" fillId="0" borderId="2" xfId="3" applyBorder="1" applyAlignment="1">
      <alignment vertical="center"/>
    </xf>
    <xf numFmtId="3" fontId="5" fillId="0" borderId="2" xfId="3" applyNumberFormat="1" applyFont="1" applyBorder="1" applyAlignment="1">
      <alignment horizontal="left" vertical="center" wrapText="1"/>
    </xf>
    <xf numFmtId="0" fontId="4" fillId="0" borderId="2" xfId="3" applyBorder="1" applyAlignment="1">
      <alignment horizontal="left"/>
    </xf>
    <xf numFmtId="0" fontId="5" fillId="0" borderId="2" xfId="3" applyFont="1" applyBorder="1" applyAlignment="1">
      <alignment horizontal="center" vertical="center" wrapText="1"/>
    </xf>
    <xf numFmtId="0" fontId="10" fillId="0" borderId="2" xfId="4" applyBorder="1" applyAlignment="1">
      <alignment horizontal="center" vertical="center" wrapText="1"/>
    </xf>
    <xf numFmtId="0" fontId="10" fillId="0" borderId="2" xfId="4" applyBorder="1" applyAlignment="1">
      <alignment vertical="center"/>
    </xf>
    <xf numFmtId="3" fontId="10" fillId="0" borderId="2" xfId="4" applyNumberFormat="1" applyBorder="1" applyAlignment="1">
      <alignment horizontal="left" vertical="center" wrapText="1"/>
    </xf>
    <xf numFmtId="0" fontId="4" fillId="0" borderId="2" xfId="3" applyBorder="1" applyAlignment="1">
      <alignment vertical="center" wrapText="1"/>
    </xf>
  </cellXfs>
  <cellStyles count="11">
    <cellStyle name="Dobry 2" xfId="8" xr:uid="{00000000-0005-0000-0000-000000000000}"/>
    <cellStyle name="Hiperłącze" xfId="4" builtinId="8"/>
    <cellStyle name="Hyperlink" xfId="5" xr:uid="{00000000-0005-0000-0000-000002000000}"/>
    <cellStyle name="Hyperlink 2" xfId="10" xr:uid="{00000000-0005-0000-0000-000003000000}"/>
    <cellStyle name="Normalny" xfId="0" builtinId="0"/>
    <cellStyle name="Normalny 2" xfId="1" xr:uid="{00000000-0005-0000-0000-000005000000}"/>
    <cellStyle name="Normalny 2 2" xfId="6" xr:uid="{00000000-0005-0000-0000-000006000000}"/>
    <cellStyle name="Normalny 3" xfId="2" xr:uid="{00000000-0005-0000-0000-000007000000}"/>
    <cellStyle name="Normalny 4" xfId="3" xr:uid="{00000000-0005-0000-0000-000008000000}"/>
    <cellStyle name="Normalny 5" xfId="7" xr:uid="{00000000-0005-0000-0000-000009000000}"/>
    <cellStyle name="Walutowy 2" xfId="9" xr:uid="{00000000-0005-0000-0000-00000A000000}"/>
  </cellStyles>
  <dxfs count="512">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alignment horizontal="general" vertical="top" textRotation="0" wrapText="1"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horizontal="right" vertical="center" textRotation="0" wrapText="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9C6500"/>
      </font>
      <fill>
        <patternFill>
          <bgColor rgb="FFFFEB9C"/>
        </patternFill>
      </fill>
    </dxf>
    <dxf>
      <font>
        <color rgb="FF006100"/>
      </font>
      <fill>
        <patternFill>
          <bgColor rgb="FFC6EFCE"/>
        </patternFill>
      </fill>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9C6500"/>
      </font>
      <fill>
        <patternFill>
          <bgColor rgb="FFFFEB9C"/>
        </patternFill>
      </fill>
    </dxf>
    <dxf>
      <font>
        <color rgb="FF006100"/>
      </font>
      <fill>
        <patternFill>
          <bgColor rgb="FFC6EFCE"/>
        </patternFill>
      </fill>
    </dxf>
    <dxf>
      <alignment horizontal="general" vertical="top" textRotation="0" wrapText="1"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alignment horizontal="general" vertical="top" textRotation="0" wrapText="1"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ill>
        <patternFill patternType="none">
          <fgColor indexed="64"/>
          <bgColor indexed="65"/>
        </patternFill>
      </fill>
      <alignment horizontal="general" vertical="center" textRotation="0" wrapText="1"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9C6500"/>
      </font>
      <fill>
        <patternFill>
          <bgColor rgb="FFFFEB9C"/>
        </patternFill>
      </fill>
    </dxf>
    <dxf>
      <font>
        <color rgb="FF006100"/>
      </font>
      <fill>
        <patternFill>
          <bgColor rgb="FFC6EFCE"/>
        </patternFill>
      </fill>
    </dxf>
    <dxf>
      <alignment horizontal="center"/>
    </dxf>
    <dxf>
      <alignment horizontal="general" vertical="top" textRotation="0" wrapText="1" indent="0" justifyLastLine="0" shrinkToFit="0" readingOrder="0"/>
    </dxf>
    <dxf>
      <alignment horizontal="center"/>
    </dxf>
    <dxf>
      <alignment horizontal="general" vertical="top" textRotation="0" wrapText="1"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9C6500"/>
      </font>
      <fill>
        <patternFill>
          <bgColor rgb="FFFFEB9C"/>
        </patternFill>
      </fill>
    </dxf>
    <dxf>
      <font>
        <color rgb="FF006100"/>
      </font>
      <fill>
        <patternFill>
          <bgColor rgb="FFC6EFCE"/>
        </patternFill>
      </fill>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fgColor indexed="64"/>
          <bgColor indexed="65"/>
        </patternFill>
      </fill>
      <alignment horizontal="general" vertical="center" textRotation="0" wrapText="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alignment vertical="center" textRotation="0" indent="0" justifyLastLine="0" shrinkToFit="0" readingOrder="0"/>
    </dxf>
    <dxf>
      <alignment horizontal="general" vertical="top" textRotation="0" wrapText="1"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alignment horizontal="center"/>
    </dxf>
    <dxf>
      <alignment horizontal="center" vertical="bottom" textRotation="0" wrapText="0" indent="0" justifyLastLine="0" shrinkToFit="0" readingOrder="0"/>
    </dxf>
    <dxf>
      <font>
        <b val="0"/>
        <i val="0"/>
        <strike val="0"/>
        <condense val="0"/>
        <extend val="0"/>
        <outline val="0"/>
        <shadow val="0"/>
        <u val="none"/>
        <vertAlign val="baseline"/>
        <sz val="16"/>
        <color theme="1"/>
        <name val="Calibri"/>
        <scheme val="minor"/>
      </font>
      <numFmt numFmtId="165" formatCode="#,##0.00\ &quot;zł&quot;"/>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top" textRotation="0" wrapText="1" indent="0" justifyLastLine="0" shrinkToFit="0" readingOrder="0"/>
    </dxf>
    <dxf>
      <fill>
        <patternFill>
          <bgColor theme="5" tint="0.79998168889431442"/>
        </patternFill>
      </fill>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numFmt numFmtId="165" formatCode="#,##0.00\ &quot;zł&quo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ont>
        <b val="0"/>
        <i val="0"/>
        <strike val="0"/>
        <condense val="0"/>
        <extend val="0"/>
        <outline val="0"/>
        <shadow val="0"/>
        <u val="none"/>
        <vertAlign val="baseline"/>
        <sz val="11"/>
        <color theme="1"/>
        <name val="Calibri"/>
        <scheme val="minor"/>
      </font>
      <numFmt numFmtId="168" formatCode="_ * #,##0_)\ &quot;zł&quot;_ ;_ * \(#,##0\)\ &quot;zł&quot;_ ;_ * &quot;-&quot;??_)\ &quot;zł&quot;_ ;_ @_ "/>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dxf>
    <dxf>
      <font>
        <b val="0"/>
        <i val="0"/>
        <strike val="0"/>
        <condense val="0"/>
        <extend val="0"/>
        <outline val="0"/>
        <shadow val="0"/>
        <u val="none"/>
        <vertAlign val="baseline"/>
        <sz val="11"/>
        <color theme="1"/>
        <name val="Calibri"/>
        <scheme val="minor"/>
      </font>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horizontal="general" vertical="center" textRotation="0" wrapText="1"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auto="1"/>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ont>
        <strike val="0"/>
        <outline val="0"/>
        <shadow val="0"/>
        <u val="none"/>
        <vertAlign val="baseline"/>
        <sz val="11"/>
        <color theme="1"/>
        <name val="Calibri"/>
        <scheme val="minor"/>
      </font>
      <fill>
        <patternFill patternType="none">
          <bgColor auto="1"/>
        </patternFill>
      </fill>
      <alignment vertical="center" textRotation="0"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protection locked="0" hidden="0"/>
    </dxf>
    <dxf>
      <fill>
        <patternFill patternType="none">
          <fgColor indexed="64"/>
          <bgColor indexed="65"/>
        </patternFill>
      </fill>
      <alignment horizontal="general" vertical="center" textRotation="0" wrapText="0" indent="0" justifyLastLine="0" shrinkToFit="0" readingOrder="0"/>
    </dxf>
    <dxf>
      <fill>
        <patternFill patternType="none">
          <bgColor auto="1"/>
        </patternFill>
      </fill>
      <alignment vertical="center" textRotation="0" indent="0" justifyLastLine="0" shrinkToFit="0" readingOrder="0"/>
    </dxf>
    <dxf>
      <fill>
        <patternFill patternType="none">
          <bgColor auto="1"/>
        </patternFill>
      </fill>
      <alignment vertical="center" textRotation="0" indent="0" justifyLastLine="0" shrinkToFit="0" readingOrder="0"/>
      <protection locked="0" hidden="0"/>
    </dxf>
    <dxf>
      <font>
        <strike val="0"/>
        <outline val="0"/>
        <shadow val="0"/>
        <u val="none"/>
        <vertAlign val="baseline"/>
        <sz val="11"/>
        <color theme="0"/>
        <name val="Calibri"/>
        <scheme val="minor"/>
      </font>
      <fill>
        <patternFill patternType="solid">
          <fgColor indexed="64"/>
          <bgColor theme="1"/>
        </patternFill>
      </fill>
      <alignment horizontal="general" vertical="center" textRotation="0" wrapText="1" indent="0" justifyLastLine="0" shrinkToFit="0" readingOrder="0"/>
      <protection locked="0" hidden="0"/>
    </dxf>
    <dxf>
      <font>
        <color rgb="FF9C65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9900"/>
      <color rgb="FFABB874"/>
      <color rgb="FFAB74B8"/>
      <color rgb="FFF4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drawing1.xml><?xml version="1.0" encoding="utf-8"?>
<xdr:wsDr xmlns:xdr="http://schemas.openxmlformats.org/drawingml/2006/spreadsheetDrawing" xmlns:a="http://schemas.openxmlformats.org/drawingml/2006/main">
  <xdr:twoCellAnchor>
    <xdr:from>
      <xdr:col>6</xdr:col>
      <xdr:colOff>836705</xdr:colOff>
      <xdr:row>47</xdr:row>
      <xdr:rowOff>89647</xdr:rowOff>
    </xdr:from>
    <xdr:to>
      <xdr:col>9</xdr:col>
      <xdr:colOff>44823</xdr:colOff>
      <xdr:row>57</xdr:row>
      <xdr:rowOff>179294</xdr:rowOff>
    </xdr:to>
    <xdr:sp macro="" textlink="">
      <xdr:nvSpPr>
        <xdr:cNvPr id="2" name="pole tekstowe 1">
          <a:extLst>
            <a:ext uri="{FF2B5EF4-FFF2-40B4-BE49-F238E27FC236}">
              <a16:creationId xmlns:a16="http://schemas.microsoft.com/office/drawing/2014/main" id="{EACFCF30-F53C-2944-BCD9-75B41C258295}"/>
            </a:ext>
          </a:extLst>
        </xdr:cNvPr>
        <xdr:cNvSpPr txBox="1"/>
      </xdr:nvSpPr>
      <xdr:spPr>
        <a:xfrm>
          <a:off x="11579411" y="9472706"/>
          <a:ext cx="6902824" cy="203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3600">
              <a:solidFill>
                <a:srgbClr val="FF0000"/>
              </a:solidFill>
            </a:rPr>
            <a:t>UWAGA! ZAKUPY do laboratorium w ramach relokacji</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ela12" displayName="Tabela12" ref="A1:A8" totalsRowShown="0">
  <autoFilter ref="A1:A8" xr:uid="{00000000-0009-0000-0100-00000C000000}"/>
  <tableColumns count="1">
    <tableColumn id="1" xr3:uid="{00000000-0010-0000-0000-000001000000}" name="lokalizacje"/>
  </tableColumns>
  <tableStyleInfo name="TableStyleLight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9000000}" name="Tabela111121815" displayName="Tabela111121815" ref="A7:Q90" totalsRowShown="0" headerRowDxfId="353" dataDxfId="352" totalsRowDxfId="351">
  <autoFilter ref="A7:Q90" xr:uid="{00000000-0009-0000-0100-00000E000000}"/>
  <tableColumns count="17">
    <tableColumn id="1" xr3:uid="{00000000-0010-0000-0900-000001000000}" name="lp." dataDxfId="349" totalsRowDxfId="350"/>
    <tableColumn id="2" xr3:uid="{00000000-0010-0000-0900-000002000000}" name="urządzenie lub zestaw urządzeń" dataDxfId="347" totalsRowDxfId="348"/>
    <tableColumn id="3" xr3:uid="{00000000-0010-0000-0900-000003000000}" name="zakup/relokacja (wybierz z listy)" dataDxfId="345" totalsRowDxfId="346"/>
    <tableColumn id="4" xr3:uid="{00000000-0010-0000-0900-000004000000}" name="Przetarg _x000a_(wybierz z listy)" dataDxfId="343" totalsRowDxfId="344"/>
    <tableColumn id="5" xr3:uid="{00000000-0010-0000-0900-000005000000}" name="czas dostawy i instalacji/czas relokacji i instalacji" dataDxfId="341" totalsRowDxfId="342"/>
    <tableColumn id="7" xr3:uid="{00000000-0010-0000-0900-000007000000}" name="Planowany budżet w [zł]" dataDxfId="339" totalsRowDxfId="340"/>
    <tableColumn id="8" xr3:uid="{00000000-0010-0000-0900-000008000000}" name="Przewidywane ryzyka" dataDxfId="337" totalsRowDxfId="338"/>
    <tableColumn id="6" xr3:uid="{00000000-0010-0000-0900-000006000000}" name="uwagi" dataDxfId="335" totalsRowDxfId="336"/>
    <tableColumn id="11" xr3:uid="{00000000-0010-0000-0900-00000B000000}" name="Lokalizacja _x000a_(wybierz z listy)" dataDxfId="333" totalsRowDxfId="334"/>
    <tableColumn id="12" xr3:uid="{00000000-0010-0000-0900-00000C000000}" name="Lliczba sztuk" dataDxfId="331" totalsRowDxfId="332"/>
    <tableColumn id="13" xr3:uid="{00000000-0010-0000-0900-00000D000000}" name="grupowanie _x000a_(wybierz z listy)" dataDxfId="329" totalsRowDxfId="330"/>
    <tableColumn id="14" xr3:uid="{00000000-0010-0000-0900-00000E000000}" name="konkurs KPO _x000a_(wybierz z listy)" dataDxfId="327" totalsRowDxfId="328"/>
    <tableColumn id="9" xr3:uid="{00000000-0010-0000-0900-000009000000}" name="zasilanie" dataDxfId="325" totalsRowDxfId="326"/>
    <tableColumn id="10" xr3:uid="{00000000-0010-0000-0900-00000A000000}" name="chłodzenie" dataDxfId="323" totalsRowDxfId="324"/>
    <tableColumn id="15" xr3:uid="{00000000-0010-0000-0900-00000F000000}" name="gazy" dataDxfId="321" totalsRowDxfId="322"/>
    <tableColumn id="16" xr3:uid="{00000000-0010-0000-0900-000010000000}" name="wentylacja" dataDxfId="319" totalsRowDxfId="320"/>
    <tableColumn id="17" xr3:uid="{00000000-0010-0000-0900-000011000000}" name="inne wymagania" dataDxfId="317" totalsRowDxfId="318"/>
  </tableColumns>
  <tableStyleInfo name="TableStyleMedium25"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0A000000}" name="Tabela11112172429" displayName="Tabela11112172429" ref="A6:H89" totalsRowShown="0" headerRowDxfId="314" dataDxfId="313" totalsRowDxfId="312">
  <autoFilter ref="A6:H89" xr:uid="{00000000-0009-0000-0100-00001C000000}"/>
  <tableColumns count="8">
    <tableColumn id="1" xr3:uid="{00000000-0010-0000-0A00-000001000000}" name="lp." dataDxfId="310" totalsRowDxfId="311"/>
    <tableColumn id="2" xr3:uid="{00000000-0010-0000-0A00-000002000000}" name="urządzenie lub zestaw urządzeń" dataDxfId="308" totalsRowDxfId="309"/>
    <tableColumn id="3" xr3:uid="{00000000-0010-0000-0A00-000003000000}" name="zakup/relokacja (wybierz z listy)" dataDxfId="306" totalsRowDxfId="307"/>
    <tableColumn id="9" xr3:uid="{00000000-0010-0000-0A00-000009000000}" name="zasilanie" dataDxfId="304" totalsRowDxfId="305"/>
    <tableColumn id="10" xr3:uid="{00000000-0010-0000-0A00-00000A000000}" name="chłodzenie" dataDxfId="302" totalsRowDxfId="303"/>
    <tableColumn id="15" xr3:uid="{00000000-0010-0000-0A00-00000F000000}" name="gazy" dataDxfId="300" totalsRowDxfId="301"/>
    <tableColumn id="16" xr3:uid="{00000000-0010-0000-0A00-000010000000}" name="wentylacja" dataDxfId="298" totalsRowDxfId="299"/>
    <tableColumn id="17" xr3:uid="{00000000-0010-0000-0A00-000011000000}" name="inne wymagania" dataDxfId="296" totalsRowDxfId="297"/>
  </tableColumns>
  <tableStyleInfo name="TableStyleMedium25"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D000000}" name="Tabela16" displayName="Tabela16" ref="A4:K56" totalsRowShown="0" headerRowDxfId="295">
  <autoFilter ref="A4:K56" xr:uid="{00000000-0009-0000-0100-000005000000}">
    <filterColumn colId="3">
      <filters>
        <filter val="przetarg"/>
      </filters>
    </filterColumn>
  </autoFilter>
  <tableColumns count="11">
    <tableColumn id="1" xr3:uid="{00000000-0010-0000-0D00-000001000000}" name="lp."/>
    <tableColumn id="2" xr3:uid="{00000000-0010-0000-0D00-000002000000}" name="urządzenie lub zestaw urządzeń"/>
    <tableColumn id="3" xr3:uid="{00000000-0010-0000-0D00-000003000000}" name="zakup/relokacja (wybierz z listy)"/>
    <tableColumn id="4" xr3:uid="{00000000-0010-0000-0D00-000004000000}" name="Przetarg (wybierz z listy: TAK; brak)"/>
    <tableColumn id="5" xr3:uid="{00000000-0010-0000-0D00-000005000000}" name="czas dostawy i instalacji/czas relokacji i instalacji"/>
    <tableColumn id="7" xr3:uid="{00000000-0010-0000-0D00-000007000000}" name="Planowany budżet"/>
    <tableColumn id="8" xr3:uid="{00000000-0010-0000-0D00-000008000000}" name="Przewidywane ryzyka"/>
    <tableColumn id="6" xr3:uid="{00000000-0010-0000-0D00-000006000000}" name="uwagi"/>
    <tableColumn id="9" xr3:uid="{00000000-0010-0000-0D00-000009000000}" name="Lokalizacja"/>
    <tableColumn id="10" xr3:uid="{00000000-0010-0000-0D00-00000A000000}" name="Lliczba sztuk" dataDxfId="294"/>
    <tableColumn id="11" xr3:uid="{00000000-0010-0000-0D00-00000B000000}" name="grupowanie"/>
  </tableColumns>
  <tableStyleInfo name="TableStyleMedium8"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F000000}" name="Tabela19" displayName="Tabela19" ref="A4:K56" totalsRowShown="0" headerRowDxfId="293">
  <autoFilter ref="A4:K56" xr:uid="{00000000-0009-0000-0100-000007000000}">
    <filterColumn colId="3">
      <filters>
        <filter val="przetarg"/>
      </filters>
    </filterColumn>
  </autoFilter>
  <tableColumns count="11">
    <tableColumn id="1" xr3:uid="{00000000-0010-0000-0F00-000001000000}" name="lp."/>
    <tableColumn id="2" xr3:uid="{00000000-0010-0000-0F00-000002000000}" name="urządzenie lub zestaw urządzeń"/>
    <tableColumn id="3" xr3:uid="{00000000-0010-0000-0F00-000003000000}" name="zakup/relokacja (wybierz z listy)"/>
    <tableColumn id="4" xr3:uid="{00000000-0010-0000-0F00-000004000000}" name="Przetarg (wybierz z listy: TAK; brak)"/>
    <tableColumn id="5" xr3:uid="{00000000-0010-0000-0F00-000005000000}" name="czas dostawy i instalacji/czas relokacji i instalacji"/>
    <tableColumn id="7" xr3:uid="{00000000-0010-0000-0F00-000007000000}" name="Planowany budżet"/>
    <tableColumn id="8" xr3:uid="{00000000-0010-0000-0F00-000008000000}" name="Przewidywane ryzyka"/>
    <tableColumn id="6" xr3:uid="{00000000-0010-0000-0F00-000006000000}" name="uwagi"/>
    <tableColumn id="9" xr3:uid="{00000000-0010-0000-0F00-000009000000}" name="Lokalizacja"/>
    <tableColumn id="10" xr3:uid="{00000000-0010-0000-0F00-00000A000000}" name="Lliczba sztuk" dataDxfId="292"/>
    <tableColumn id="11" xr3:uid="{00000000-0010-0000-0F00-00000B000000}" name="grupowanie"/>
  </tableColumns>
  <tableStyleInfo name="TableStyleMedium8"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0000000}" name="Tabela1111221262530" displayName="Tabela1111221262530" ref="A6:H89" totalsRowShown="0" headerRowDxfId="289" dataDxfId="288" totalsRowDxfId="287">
  <autoFilter ref="A6:H89" xr:uid="{00000000-0009-0000-0100-00001D000000}"/>
  <tableColumns count="8">
    <tableColumn id="1" xr3:uid="{00000000-0010-0000-1000-000001000000}" name="lp." dataDxfId="285" totalsRowDxfId="286"/>
    <tableColumn id="2" xr3:uid="{00000000-0010-0000-1000-000002000000}" name="urządzenie lub zestaw urządzeń" dataDxfId="283" totalsRowDxfId="284"/>
    <tableColumn id="3" xr3:uid="{00000000-0010-0000-1000-000003000000}" name="zakup/relokacja (wybierz z listy)" dataDxfId="281" totalsRowDxfId="282"/>
    <tableColumn id="9" xr3:uid="{00000000-0010-0000-1000-000009000000}" name="zasilanie" dataDxfId="279" totalsRowDxfId="280"/>
    <tableColumn id="10" xr3:uid="{00000000-0010-0000-1000-00000A000000}" name="chłodzenie" dataDxfId="277" totalsRowDxfId="278"/>
    <tableColumn id="15" xr3:uid="{00000000-0010-0000-1000-00000F000000}" name="gazy" dataDxfId="275" totalsRowDxfId="276"/>
    <tableColumn id="16" xr3:uid="{00000000-0010-0000-1000-000010000000}" name="wentylacja" dataDxfId="273" totalsRowDxfId="274"/>
    <tableColumn id="17" xr3:uid="{00000000-0010-0000-1000-000011000000}" name="inne wymagania" dataDxfId="271" totalsRowDxfId="272"/>
  </tableColumns>
  <tableStyleInfo name="TableStyleMedium25"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1000000}" name="Tabela11112212625" displayName="Tabela11112212625" ref="A7:Q90" totalsRowShown="0" headerRowDxfId="267" dataDxfId="266" totalsRowDxfId="265">
  <autoFilter ref="A7:Q90" xr:uid="{00000000-0009-0000-0100-000018000000}"/>
  <tableColumns count="17">
    <tableColumn id="1" xr3:uid="{00000000-0010-0000-1100-000001000000}" name="lp." dataDxfId="263" totalsRowDxfId="264"/>
    <tableColumn id="2" xr3:uid="{00000000-0010-0000-1100-000002000000}" name="urządzenie lub zestaw urządzeń" dataDxfId="261" totalsRowDxfId="262"/>
    <tableColumn id="3" xr3:uid="{00000000-0010-0000-1100-000003000000}" name="zakup/relokacja (wybierz z listy)" dataDxfId="259" totalsRowDxfId="260"/>
    <tableColumn id="4" xr3:uid="{00000000-0010-0000-1100-000004000000}" name="Przetarg _x000a_(wybierz z listy)" dataDxfId="257" totalsRowDxfId="258"/>
    <tableColumn id="5" xr3:uid="{00000000-0010-0000-1100-000005000000}" name="czas dostawy i instalacji/czas relokacji i instalacji" dataDxfId="255" totalsRowDxfId="256"/>
    <tableColumn id="7" xr3:uid="{00000000-0010-0000-1100-000007000000}" name="Planowany budżet w [zł]" dataDxfId="253" totalsRowDxfId="254"/>
    <tableColumn id="8" xr3:uid="{00000000-0010-0000-1100-000008000000}" name="Przewidywane ryzyka" dataDxfId="251" totalsRowDxfId="252"/>
    <tableColumn id="6" xr3:uid="{00000000-0010-0000-1100-000006000000}" name="uwagi" dataDxfId="249" totalsRowDxfId="250"/>
    <tableColumn id="11" xr3:uid="{00000000-0010-0000-1100-00000B000000}" name="Lokalizacja _x000a_(wybierz z listy)" dataDxfId="247" totalsRowDxfId="248"/>
    <tableColumn id="12" xr3:uid="{00000000-0010-0000-1100-00000C000000}" name="Lliczba sztuk" dataDxfId="245" totalsRowDxfId="246"/>
    <tableColumn id="13" xr3:uid="{00000000-0010-0000-1100-00000D000000}" name="grupowanie _x000a_(wybierz z listy)" dataDxfId="243" totalsRowDxfId="244"/>
    <tableColumn id="14" xr3:uid="{00000000-0010-0000-1100-00000E000000}" name="konkurs KPO _x000a_(wybierz z listy)" dataDxfId="241" totalsRowDxfId="242"/>
    <tableColumn id="9" xr3:uid="{00000000-0010-0000-1100-000009000000}" name="zasilanie" dataDxfId="239" totalsRowDxfId="240"/>
    <tableColumn id="10" xr3:uid="{00000000-0010-0000-1100-00000A000000}" name="chłodzenie" dataDxfId="237" totalsRowDxfId="238"/>
    <tableColumn id="15" xr3:uid="{00000000-0010-0000-1100-00000F000000}" name="gazy" dataDxfId="235" totalsRowDxfId="236"/>
    <tableColumn id="16" xr3:uid="{00000000-0010-0000-1100-000010000000}" name="wentylacja" dataDxfId="233" totalsRowDxfId="234"/>
    <tableColumn id="17" xr3:uid="{00000000-0010-0000-1100-000011000000}" name="inne wymagania" dataDxfId="231" totalsRowDxfId="232"/>
  </tableColumns>
  <tableStyleInfo name="TableStyleMedium25"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2000000}" name="Tabela111122126" displayName="Tabela111122126" ref="A7:N90" totalsRowShown="0" headerRowDxfId="227" dataDxfId="226" totalsRowDxfId="225">
  <autoFilter ref="A7:N90" xr:uid="{00000000-0009-0000-0100-000019000000}"/>
  <tableColumns count="14">
    <tableColumn id="1" xr3:uid="{00000000-0010-0000-1200-000001000000}" name="lp." dataDxfId="223" totalsRowDxfId="224"/>
    <tableColumn id="2" xr3:uid="{00000000-0010-0000-1200-000002000000}" name="urządzenie lub zestaw urządzeń" dataDxfId="221" totalsRowDxfId="222"/>
    <tableColumn id="3" xr3:uid="{00000000-0010-0000-1200-000003000000}" name="zakup/relokacja (wybierz z listy)" dataDxfId="219" totalsRowDxfId="220"/>
    <tableColumn id="4" xr3:uid="{00000000-0010-0000-1200-000004000000}" name="Przetarg _x000a_(wybierz z listy)" dataDxfId="217" totalsRowDxfId="218"/>
    <tableColumn id="5" xr3:uid="{00000000-0010-0000-1200-000005000000}" name="czas dostawy i instalacji/czas relokacji i instalacji" dataDxfId="215" totalsRowDxfId="216"/>
    <tableColumn id="7" xr3:uid="{00000000-0010-0000-1200-000007000000}" name="Planowany budżet w [zł]" dataDxfId="213" totalsRowDxfId="214"/>
    <tableColumn id="8" xr3:uid="{00000000-0010-0000-1200-000008000000}" name="Przewidywane ryzyka" dataDxfId="211" totalsRowDxfId="212"/>
    <tableColumn id="6" xr3:uid="{00000000-0010-0000-1200-000006000000}" name="uwagi" dataDxfId="209" totalsRowDxfId="210"/>
    <tableColumn id="11" xr3:uid="{00000000-0010-0000-1200-00000B000000}" name="Lokalizacja _x000a_(wybierz z listy)" dataDxfId="207" totalsRowDxfId="208"/>
    <tableColumn id="12" xr3:uid="{00000000-0010-0000-1200-00000C000000}" name="Lliczba sztuk" dataDxfId="205" totalsRowDxfId="206"/>
    <tableColumn id="13" xr3:uid="{00000000-0010-0000-1200-00000D000000}" name="grupowanie _x000a_(wybierz z listy)" dataDxfId="203" totalsRowDxfId="204"/>
    <tableColumn id="14" xr3:uid="{00000000-0010-0000-1200-00000E000000}" name="konkurs KPO _x000a_(wybierz z listy)" dataDxfId="201" totalsRowDxfId="202"/>
    <tableColumn id="9" xr3:uid="{00000000-0010-0000-1200-000009000000}" name="Kolumna1" dataDxfId="199" totalsRowDxfId="200"/>
    <tableColumn id="10" xr3:uid="{00000000-0010-0000-1200-00000A000000}" name="Kolumna2" dataDxfId="197" totalsRowDxfId="198"/>
  </tableColumns>
  <tableStyleInfo name="TableStyleMedium25"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ela1111221" displayName="Tabela1111221" ref="A7:L90" totalsRowShown="0" headerRowDxfId="193" dataDxfId="192" totalsRowDxfId="191">
  <autoFilter ref="A7:L90" xr:uid="{00000000-0009-0000-0100-000014000000}"/>
  <tableColumns count="12">
    <tableColumn id="1" xr3:uid="{00000000-0010-0000-1300-000001000000}" name="lp." dataDxfId="189" totalsRowDxfId="190"/>
    <tableColumn id="2" xr3:uid="{00000000-0010-0000-1300-000002000000}" name="urządzenie lub zestaw urządzeń" dataDxfId="187" totalsRowDxfId="188"/>
    <tableColumn id="3" xr3:uid="{00000000-0010-0000-1300-000003000000}" name="zakup/relokacja (wybierz z listy)" dataDxfId="185" totalsRowDxfId="186"/>
    <tableColumn id="4" xr3:uid="{00000000-0010-0000-1300-000004000000}" name="Przetarg _x000a_(wybierz z listy)" dataDxfId="183" totalsRowDxfId="184"/>
    <tableColumn id="5" xr3:uid="{00000000-0010-0000-1300-000005000000}" name="czas dostawy i instalacji/czas relokacji i instalacji" dataDxfId="181" totalsRowDxfId="182"/>
    <tableColumn id="7" xr3:uid="{00000000-0010-0000-1300-000007000000}" name="Planowany budżet w [zł]" dataDxfId="179" totalsRowDxfId="180"/>
    <tableColumn id="8" xr3:uid="{00000000-0010-0000-1300-000008000000}" name="Przewidywane ryzyka" dataDxfId="177" totalsRowDxfId="178"/>
    <tableColumn id="6" xr3:uid="{00000000-0010-0000-1300-000006000000}" name="uwagi" dataDxfId="175" totalsRowDxfId="176"/>
    <tableColumn id="11" xr3:uid="{00000000-0010-0000-1300-00000B000000}" name="Lokalizacja _x000a_(wybierz z listy)" dataDxfId="173" totalsRowDxfId="174"/>
    <tableColumn id="12" xr3:uid="{00000000-0010-0000-1300-00000C000000}" name="Lliczba sztuk" dataDxfId="171" totalsRowDxfId="172"/>
    <tableColumn id="13" xr3:uid="{00000000-0010-0000-1300-00000D000000}" name="grupowanie _x000a_(wybierz z listy)" dataDxfId="169" totalsRowDxfId="170"/>
    <tableColumn id="14" xr3:uid="{00000000-0010-0000-1300-00000E000000}" name="konkurs KPO _x000a_(wybierz z listy)" dataDxfId="167" totalsRowDxfId="168"/>
  </tableColumns>
  <tableStyleInfo name="TableStyleMedium25"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14000000}" name="Tabela1" displayName="Tabela1" ref="A4:H56" totalsRowShown="0" headerRowDxfId="166">
  <autoFilter ref="A4:H56" xr:uid="{00000000-0009-0000-0100-000008000000}"/>
  <tableColumns count="8">
    <tableColumn id="1" xr3:uid="{00000000-0010-0000-1400-000001000000}" name="lp."/>
    <tableColumn id="2" xr3:uid="{00000000-0010-0000-1400-000002000000}" name="urządzenie lub zestaw urządzeń"/>
    <tableColumn id="3" xr3:uid="{00000000-0010-0000-1400-000003000000}" name="zakup/relokacja (wybierz z listy)"/>
    <tableColumn id="4" xr3:uid="{00000000-0010-0000-1400-000004000000}" name="Przetarg (wybierz z listy: TAK; brak)"/>
    <tableColumn id="5" xr3:uid="{00000000-0010-0000-1400-000005000000}" name="czas dostawy i instalacji/czas relokacji i instalacji"/>
    <tableColumn id="8" xr3:uid="{00000000-0010-0000-1400-000008000000}" name="Planowany budżet"/>
    <tableColumn id="7" xr3:uid="{00000000-0010-0000-1400-000007000000}" name="Przewidywane ryzyka"/>
    <tableColumn id="6" xr3:uid="{00000000-0010-0000-1400-000006000000}" name="uwagi"/>
  </tableColumns>
  <tableStyleInfo name="TableStyleMedium8"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5000000}" name="Tabela1111222" displayName="Tabela1111222" ref="A7:Q90" totalsRowShown="0" headerRowDxfId="162" dataDxfId="161" totalsRowDxfId="160">
  <autoFilter ref="A7:Q90" xr:uid="{00000000-0009-0000-0100-000015000000}"/>
  <tableColumns count="17">
    <tableColumn id="1" xr3:uid="{00000000-0010-0000-1500-000001000000}" name="lp." dataDxfId="158" totalsRowDxfId="159"/>
    <tableColumn id="2" xr3:uid="{00000000-0010-0000-1500-000002000000}" name="urządzenie lub zestaw urządzeń" dataDxfId="156" totalsRowDxfId="157"/>
    <tableColumn id="3" xr3:uid="{00000000-0010-0000-1500-000003000000}" name="zakup/relokacja (wybierz z listy)" dataDxfId="154" totalsRowDxfId="155"/>
    <tableColumn id="4" xr3:uid="{00000000-0010-0000-1500-000004000000}" name="Przetarg _x000a_(wybierz z listy)" dataDxfId="152" totalsRowDxfId="153"/>
    <tableColumn id="5" xr3:uid="{00000000-0010-0000-1500-000005000000}" name="czas dostawy i instalacji/czas relokacji i instalacji" dataDxfId="150" totalsRowDxfId="151"/>
    <tableColumn id="7" xr3:uid="{00000000-0010-0000-1500-000007000000}" name="Planowany budżet w [zł]" dataDxfId="148" totalsRowDxfId="149"/>
    <tableColumn id="8" xr3:uid="{00000000-0010-0000-1500-000008000000}" name="Przewidywane ryzyka" dataDxfId="146" totalsRowDxfId="147"/>
    <tableColumn id="6" xr3:uid="{00000000-0010-0000-1500-000006000000}" name="uwagi" dataDxfId="144" totalsRowDxfId="145"/>
    <tableColumn id="11" xr3:uid="{00000000-0010-0000-1500-00000B000000}" name="Lokalizacja _x000a_(wybierz z listy)" dataDxfId="142" totalsRowDxfId="143"/>
    <tableColumn id="12" xr3:uid="{00000000-0010-0000-1500-00000C000000}" name="Lliczba sztuk" dataDxfId="140" totalsRowDxfId="141"/>
    <tableColumn id="13" xr3:uid="{00000000-0010-0000-1500-00000D000000}" name="grupowanie _x000a_(wybierz z listy)" dataDxfId="138" totalsRowDxfId="139"/>
    <tableColumn id="14" xr3:uid="{00000000-0010-0000-1500-00000E000000}" name="konkurs KPO _x000a_(wybierz z listy)" dataDxfId="136" totalsRowDxfId="137"/>
    <tableColumn id="9" xr3:uid="{00000000-0010-0000-1500-000009000000}" name="zasilanie" dataDxfId="134" totalsRowDxfId="135"/>
    <tableColumn id="10" xr3:uid="{00000000-0010-0000-1500-00000A000000}" name="chłodzenie" dataDxfId="132" totalsRowDxfId="133"/>
    <tableColumn id="15" xr3:uid="{00000000-0010-0000-1500-00000F000000}" name="gazy" dataDxfId="130" totalsRowDxfId="131"/>
    <tableColumn id="16" xr3:uid="{00000000-0010-0000-1500-000010000000}" name="wentylacja" dataDxfId="128" totalsRowDxfId="129"/>
    <tableColumn id="17" xr3:uid="{00000000-0010-0000-1500-000011000000}" name="inne wymagania" dataDxfId="126" totalsRowDxfId="127"/>
  </tableColumns>
  <tableStyleInfo name="TableStyleMedium2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ela13" displayName="Tabela13" ref="A10:A12" totalsRowShown="0">
  <autoFilter ref="A10:A12" xr:uid="{00000000-0009-0000-0100-00000D000000}"/>
  <tableColumns count="1">
    <tableColumn id="1" xr3:uid="{00000000-0010-0000-0100-000001000000}" name="grupowanie"/>
  </tableColumns>
  <tableStyleInfo name="TableStyleLight9"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16000000}" name="Tabela18" displayName="Tabela18" ref="A4:K56" totalsRowShown="0" headerRowDxfId="125">
  <autoFilter ref="A4:K56" xr:uid="{00000000-0009-0000-0100-000009000000}"/>
  <tableColumns count="11">
    <tableColumn id="1" xr3:uid="{00000000-0010-0000-1600-000001000000}" name="lp."/>
    <tableColumn id="2" xr3:uid="{00000000-0010-0000-1600-000002000000}" name="urządzenie lub zestaw urządzeń"/>
    <tableColumn id="3" xr3:uid="{00000000-0010-0000-1600-000003000000}" name="zakup/relokacja (wybierz z listy)"/>
    <tableColumn id="4" xr3:uid="{00000000-0010-0000-1600-000004000000}" name="Przetarg (wybierz z listy: TAK; brak)"/>
    <tableColumn id="5" xr3:uid="{00000000-0010-0000-1600-000005000000}" name="czas dostawy i instalacji/czas relokacji i instalacji"/>
    <tableColumn id="8" xr3:uid="{00000000-0010-0000-1600-000008000000}" name="Planowany budżet"/>
    <tableColumn id="7" xr3:uid="{00000000-0010-0000-1600-000007000000}" name="Przewidywane ryzyka"/>
    <tableColumn id="6" xr3:uid="{00000000-0010-0000-1600-000006000000}" name="uwagi"/>
    <tableColumn id="9" xr3:uid="{00000000-0010-0000-1600-000009000000}" name="Lokalizacja"/>
    <tableColumn id="10" xr3:uid="{00000000-0010-0000-1600-00000A000000}" name="Lliczba sztuk"/>
    <tableColumn id="11" xr3:uid="{00000000-0010-0000-1600-00000B000000}" name="grupowanie"/>
  </tableColumns>
  <tableStyleInfo name="TableStyleMedium8"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7000000}" name="Tabela111122228" displayName="Tabela111122228" ref="A6:H89" totalsRowShown="0" headerRowDxfId="122" dataDxfId="121" totalsRowDxfId="120">
  <autoFilter ref="A6:H89" xr:uid="{00000000-0009-0000-0100-00001B000000}"/>
  <tableColumns count="8">
    <tableColumn id="1" xr3:uid="{00000000-0010-0000-1700-000001000000}" name="lp." dataDxfId="118" totalsRowDxfId="119"/>
    <tableColumn id="2" xr3:uid="{00000000-0010-0000-1700-000002000000}" name="urządzenie lub zestaw urządzeń" dataDxfId="116" totalsRowDxfId="117"/>
    <tableColumn id="3" xr3:uid="{00000000-0010-0000-1700-000003000000}" name="zakup/relokacja (wybierz z listy)" dataDxfId="114" totalsRowDxfId="115"/>
    <tableColumn id="9" xr3:uid="{00000000-0010-0000-1700-000009000000}" name="zasilanie" dataDxfId="112" totalsRowDxfId="113"/>
    <tableColumn id="10" xr3:uid="{00000000-0010-0000-1700-00000A000000}" name="chłodzenie" dataDxfId="110" totalsRowDxfId="111"/>
    <tableColumn id="15" xr3:uid="{00000000-0010-0000-1700-00000F000000}" name="gazy" dataDxfId="108" totalsRowDxfId="109"/>
    <tableColumn id="16" xr3:uid="{00000000-0010-0000-1700-000010000000}" name="wentylacja" dataDxfId="106" totalsRowDxfId="107"/>
    <tableColumn id="17" xr3:uid="{00000000-0010-0000-1700-000011000000}" name="inne wymagania" dataDxfId="104" totalsRowDxfId="105"/>
  </tableColumns>
  <tableStyleInfo name="TableStyleMedium25"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8000000}" name="Tabela111122331" displayName="Tabela111122331" ref="A6:H89" totalsRowShown="0" headerRowDxfId="101" dataDxfId="100" totalsRowDxfId="99">
  <autoFilter ref="A6:H89" xr:uid="{00000000-0009-0000-0100-00001E000000}"/>
  <tableColumns count="8">
    <tableColumn id="1" xr3:uid="{00000000-0010-0000-1800-000001000000}" name="lp." dataDxfId="97" totalsRowDxfId="98"/>
    <tableColumn id="2" xr3:uid="{00000000-0010-0000-1800-000002000000}" name="urządzenie lub zestaw urządzeń" dataDxfId="95" totalsRowDxfId="96"/>
    <tableColumn id="3" xr3:uid="{00000000-0010-0000-1800-000003000000}" name="zakup/relokacja (wybierz z listy)" dataDxfId="93" totalsRowDxfId="94"/>
    <tableColumn id="9" xr3:uid="{00000000-0010-0000-1800-000009000000}" name="zasilanie" dataDxfId="91" totalsRowDxfId="92"/>
    <tableColumn id="10" xr3:uid="{00000000-0010-0000-1800-00000A000000}" name="chłodzenie" dataDxfId="89" totalsRowDxfId="90"/>
    <tableColumn id="15" xr3:uid="{00000000-0010-0000-1800-00000F000000}" name="gazy" dataDxfId="87" totalsRowDxfId="88"/>
    <tableColumn id="16" xr3:uid="{00000000-0010-0000-1800-000010000000}" name="wentylacja" dataDxfId="85" totalsRowDxfId="86"/>
    <tableColumn id="17" xr3:uid="{00000000-0010-0000-1800-000011000000}" name="inne wymagania" dataDxfId="83" totalsRowDxfId="84"/>
  </tableColumns>
  <tableStyleInfo name="TableStyleMedium25"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9000000}" name="Tabela1111223" displayName="Tabela1111223" ref="A7:Q90" totalsRowShown="0" headerRowDxfId="79" dataDxfId="78" totalsRowDxfId="77">
  <autoFilter ref="A7:Q90" xr:uid="{00000000-0009-0000-0100-000016000000}"/>
  <tableColumns count="17">
    <tableColumn id="1" xr3:uid="{00000000-0010-0000-1900-000001000000}" name="lp." dataDxfId="75" totalsRowDxfId="76"/>
    <tableColumn id="2" xr3:uid="{00000000-0010-0000-1900-000002000000}" name="urządzenie lub zestaw urządzeń" dataDxfId="73" totalsRowDxfId="74"/>
    <tableColumn id="3" xr3:uid="{00000000-0010-0000-1900-000003000000}" name="zakup/relokacja (wybierz z listy)" dataDxfId="71" totalsRowDxfId="72"/>
    <tableColumn id="4" xr3:uid="{00000000-0010-0000-1900-000004000000}" name="Przetarg _x000a_(wybierz z listy)" dataDxfId="69" totalsRowDxfId="70"/>
    <tableColumn id="5" xr3:uid="{00000000-0010-0000-1900-000005000000}" name="czas dostawy i instalacji/czas relokacji i instalacji" dataDxfId="67" totalsRowDxfId="68"/>
    <tableColumn id="7" xr3:uid="{00000000-0010-0000-1900-000007000000}" name="Planowany budżet w [zł]" dataDxfId="65" totalsRowDxfId="66"/>
    <tableColumn id="8" xr3:uid="{00000000-0010-0000-1900-000008000000}" name="Przewidywane ryzyka" dataDxfId="63" totalsRowDxfId="64"/>
    <tableColumn id="6" xr3:uid="{00000000-0010-0000-1900-000006000000}" name="uwagi" dataDxfId="61" totalsRowDxfId="62"/>
    <tableColumn id="11" xr3:uid="{00000000-0010-0000-1900-00000B000000}" name="Lokalizacja _x000a_(wybierz z listy)" dataDxfId="59" totalsRowDxfId="60"/>
    <tableColumn id="12" xr3:uid="{00000000-0010-0000-1900-00000C000000}" name="Lliczba sztuk" dataDxfId="57" totalsRowDxfId="58"/>
    <tableColumn id="13" xr3:uid="{00000000-0010-0000-1900-00000D000000}" name="grupowanie _x000a_(wybierz z listy)" dataDxfId="55" totalsRowDxfId="56"/>
    <tableColumn id="14" xr3:uid="{00000000-0010-0000-1900-00000E000000}" name="konkurs KPO _x000a_(wybierz z listy)" dataDxfId="53" totalsRowDxfId="54"/>
    <tableColumn id="9" xr3:uid="{00000000-0010-0000-1900-000009000000}" name="zasilanie" dataDxfId="51" totalsRowDxfId="52"/>
    <tableColumn id="10" xr3:uid="{00000000-0010-0000-1900-00000A000000}" name="chłodzenie" dataDxfId="49" totalsRowDxfId="50"/>
    <tableColumn id="15" xr3:uid="{00000000-0010-0000-1900-00000F000000}" name="gazy" dataDxfId="47" totalsRowDxfId="48"/>
    <tableColumn id="16" xr3:uid="{00000000-0010-0000-1900-000010000000}" name="wentylacja" dataDxfId="45" totalsRowDxfId="46"/>
    <tableColumn id="17" xr3:uid="{00000000-0010-0000-1900-000011000000}" name="inne wymagania" dataDxfId="43" totalsRowDxfId="44"/>
  </tableColumns>
  <tableStyleInfo name="TableStyleMedium25"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A000000}" name="Tabela17" displayName="Tabela17" ref="A4:K56" totalsRowShown="0" headerRowDxfId="42">
  <autoFilter ref="A4:K56" xr:uid="{00000000-0009-0000-0100-00000A000000}"/>
  <tableColumns count="11">
    <tableColumn id="1" xr3:uid="{00000000-0010-0000-1A00-000001000000}" name="lp."/>
    <tableColumn id="2" xr3:uid="{00000000-0010-0000-1A00-000002000000}" name="urządzenie lub zestaw urządzeń"/>
    <tableColumn id="3" xr3:uid="{00000000-0010-0000-1A00-000003000000}" name="zakup/relokacja (wybierz z listy)"/>
    <tableColumn id="4" xr3:uid="{00000000-0010-0000-1A00-000004000000}" name="Przetarg (wybierz z listy: TAK; brak)"/>
    <tableColumn id="5" xr3:uid="{00000000-0010-0000-1A00-000005000000}" name="czas dostawy i instalacji/czas relokacji i instalacji"/>
    <tableColumn id="8" xr3:uid="{00000000-0010-0000-1A00-000008000000}" name="Planowany budżet"/>
    <tableColumn id="7" xr3:uid="{00000000-0010-0000-1A00-000007000000}" name="Przewidywane ryzyka"/>
    <tableColumn id="6" xr3:uid="{00000000-0010-0000-1A00-000006000000}" name="uwagi"/>
    <tableColumn id="9" xr3:uid="{00000000-0010-0000-1A00-000009000000}" name="Lokalizacja"/>
    <tableColumn id="10" xr3:uid="{00000000-0010-0000-1A00-00000A000000}" name="Lliczba sztuk"/>
    <tableColumn id="11" xr3:uid="{00000000-0010-0000-1A00-00000B000000}" name="grupowanie"/>
  </tableColumns>
  <tableStyleInfo name="TableStyleMedium8"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1B000000}" name="Tabela11112" displayName="Tabela11112" ref="A7:L90" totalsRowShown="0" headerRowDxfId="38" dataDxfId="37" totalsRowDxfId="36">
  <autoFilter ref="A7:L90" xr:uid="{00000000-0009-0000-0100-00000B000000}"/>
  <tableColumns count="12">
    <tableColumn id="1" xr3:uid="{00000000-0010-0000-1B00-000001000000}" name="lp." dataDxfId="34" totalsRowDxfId="35"/>
    <tableColumn id="2" xr3:uid="{00000000-0010-0000-1B00-000002000000}" name="urządzenie lub zestaw urządzeń" dataDxfId="32" totalsRowDxfId="33"/>
    <tableColumn id="3" xr3:uid="{00000000-0010-0000-1B00-000003000000}" name="zakup/relokacja (wybierz z listy)" dataDxfId="30" totalsRowDxfId="31"/>
    <tableColumn id="4" xr3:uid="{00000000-0010-0000-1B00-000004000000}" name="Przetarg _x000a_(wybierz z listy)" dataDxfId="28" totalsRowDxfId="29"/>
    <tableColumn id="5" xr3:uid="{00000000-0010-0000-1B00-000005000000}" name="czas dostawy i instalacji/czas relokacji i instalacji" dataDxfId="26" totalsRowDxfId="27"/>
    <tableColumn id="7" xr3:uid="{00000000-0010-0000-1B00-000007000000}" name="Planowany budżet w [zł]" dataDxfId="24" totalsRowDxfId="25"/>
    <tableColumn id="8" xr3:uid="{00000000-0010-0000-1B00-000008000000}" name="Przewidywane ryzyka" dataDxfId="22" totalsRowDxfId="23"/>
    <tableColumn id="6" xr3:uid="{00000000-0010-0000-1B00-000006000000}" name="uwagi" dataDxfId="20" totalsRowDxfId="21"/>
    <tableColumn id="11" xr3:uid="{00000000-0010-0000-1B00-00000B000000}" name="Lokalizacja _x000a_(wybierz z listy)" dataDxfId="18" totalsRowDxfId="19"/>
    <tableColumn id="12" xr3:uid="{00000000-0010-0000-1B00-00000C000000}" name="Lliczba sztuk" dataDxfId="16" totalsRowDxfId="17"/>
    <tableColumn id="13" xr3:uid="{00000000-0010-0000-1B00-00000D000000}" name="grupowanie _x000a_(wybierz z listy)" dataDxfId="14" totalsRowDxfId="15"/>
    <tableColumn id="14" xr3:uid="{00000000-0010-0000-1B00-00000E000000}" name="konkurs KPO _x000a_(wybierz z listy)" dataDxfId="12" totalsRowDxfId="13"/>
  </tableColumns>
  <tableStyleInfo name="TableStyleMedium25"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1D000000}" name="Tabela3" displayName="Tabela3" ref="A1:E22" totalsRowShown="0">
  <autoFilter ref="A1:E22" xr:uid="{00000000-0009-0000-0100-000003000000}"/>
  <tableColumns count="5">
    <tableColumn id="1" xr3:uid="{00000000-0010-0000-1D00-000001000000}" name="lp"/>
    <tableColumn id="2" xr3:uid="{00000000-0010-0000-1D00-000002000000}" name="nazwa laboratorium"/>
    <tableColumn id="3" xr3:uid="{00000000-0010-0000-1D00-000003000000}" name="skrót"/>
    <tableColumn id="4" xr3:uid="{00000000-0010-0000-1D00-000004000000}" name="Centrum Kompetencji"/>
    <tableColumn id="5" xr3:uid="{00000000-0010-0000-1D00-000005000000}" name="źródło"/>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2000000}" name="Tabela1111216" displayName="Tabela1111216" ref="A6:H89" totalsRowShown="0" headerRowDxfId="509" dataDxfId="508" totalsRowDxfId="507">
  <autoFilter ref="A6:H89" xr:uid="{00000000-0009-0000-0100-00000F000000}"/>
  <tableColumns count="8">
    <tableColumn id="1" xr3:uid="{00000000-0010-0000-0200-000001000000}" name="lp." dataDxfId="505" totalsRowDxfId="506"/>
    <tableColumn id="2" xr3:uid="{00000000-0010-0000-0200-000002000000}" name="urządzenie lub zestaw urządzeń" dataDxfId="503" totalsRowDxfId="504"/>
    <tableColumn id="3" xr3:uid="{00000000-0010-0000-0200-000003000000}" name="zakup/relokacja (wybierz z listy)" dataDxfId="501" totalsRowDxfId="502"/>
    <tableColumn id="9" xr3:uid="{00000000-0010-0000-0200-000009000000}" name="zasilanie" dataDxfId="499" totalsRowDxfId="500"/>
    <tableColumn id="10" xr3:uid="{00000000-0010-0000-0200-00000A000000}" name="chłodzenie" dataDxfId="497" totalsRowDxfId="498"/>
    <tableColumn id="15" xr3:uid="{00000000-0010-0000-0200-00000F000000}" name="gazy" dataDxfId="495" totalsRowDxfId="496"/>
    <tableColumn id="16" xr3:uid="{00000000-0010-0000-0200-000010000000}" name="wentylacja" dataDxfId="493" totalsRowDxfId="494"/>
    <tableColumn id="17" xr3:uid="{00000000-0010-0000-0200-000011000000}" name="inne wymagania" dataDxfId="491" totalsRowDxfId="492"/>
  </tableColumns>
  <tableStyleInfo name="TableStyleMedium2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Tabela111" displayName="Tabela111" ref="A6:K43" totalsRowCount="1" headerRowDxfId="490" dataDxfId="489" totalsRowDxfId="488">
  <autoFilter ref="A6:K42" xr:uid="{00000000-0009-0000-0100-000001000000}"/>
  <tableColumns count="11">
    <tableColumn id="1" xr3:uid="{00000000-0010-0000-0300-000001000000}" name="lp." dataDxfId="486" totalsRowDxfId="487"/>
    <tableColumn id="2" xr3:uid="{00000000-0010-0000-0300-000002000000}" name="urządzenie lub zestaw urządzeń" dataDxfId="484" totalsRowDxfId="485"/>
    <tableColumn id="3" xr3:uid="{00000000-0010-0000-0300-000003000000}" name="zakup/relokacja (wybierz z listy)" dataDxfId="482" totalsRowDxfId="483"/>
    <tableColumn id="4" xr3:uid="{00000000-0010-0000-0300-000004000000}" name="Przetarg (wybierz z listy: TAK; brak)" dataDxfId="480" totalsRowDxfId="481"/>
    <tableColumn id="5" xr3:uid="{00000000-0010-0000-0300-000005000000}" name="czas dostawy i instalacji/czas relokacji i instalacji" dataDxfId="478" totalsRowDxfId="479"/>
    <tableColumn id="7" xr3:uid="{00000000-0010-0000-0300-000007000000}" name="Planowany budżet" totalsRowFunction="sum" dataDxfId="476" totalsRowDxfId="477" dataCellStyle="Walutowy 2"/>
    <tableColumn id="8" xr3:uid="{00000000-0010-0000-0300-000008000000}" name="Przewidywane ryzyka" dataDxfId="474" totalsRowDxfId="475"/>
    <tableColumn id="6" xr3:uid="{00000000-0010-0000-0300-000006000000}" name="uwagi" dataDxfId="472" totalsRowDxfId="473"/>
    <tableColumn id="11" xr3:uid="{00000000-0010-0000-0300-00000B000000}" name="Lokalizacja" dataDxfId="470" totalsRowDxfId="471"/>
    <tableColumn id="12" xr3:uid="{00000000-0010-0000-0300-00000C000000}" name="Lliczba sztuk" dataDxfId="468" totalsRowDxfId="469"/>
    <tableColumn id="13" xr3:uid="{00000000-0010-0000-0300-00000D000000}" name="grupowanie" dataDxfId="466" totalsRowDxfId="467"/>
  </tableColumns>
  <tableStyleInfo name="TableStyleMedium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ela1111217" displayName="Tabela1111217" ref="A7:L90" totalsRowShown="0" headerRowDxfId="462" dataDxfId="461" totalsRowDxfId="460">
  <autoFilter ref="A7:L90" xr:uid="{00000000-0009-0000-0100-000010000000}"/>
  <tableColumns count="12">
    <tableColumn id="1" xr3:uid="{00000000-0010-0000-0400-000001000000}" name="lp." dataDxfId="458" totalsRowDxfId="459"/>
    <tableColumn id="2" xr3:uid="{00000000-0010-0000-0400-000002000000}" name="urządzenie lub zestaw urządzeń" dataDxfId="456" totalsRowDxfId="457"/>
    <tableColumn id="3" xr3:uid="{00000000-0010-0000-0400-000003000000}" name="zakup/relokacja (wybierz z listy)" dataDxfId="454" totalsRowDxfId="455"/>
    <tableColumn id="4" xr3:uid="{00000000-0010-0000-0400-000004000000}" name="Przetarg _x000a_(wybierz z listy)" dataDxfId="452" totalsRowDxfId="453"/>
    <tableColumn id="5" xr3:uid="{00000000-0010-0000-0400-000005000000}" name="czas dostawy i instalacji/czas relokacji i instalacji" dataDxfId="450" totalsRowDxfId="451"/>
    <tableColumn id="7" xr3:uid="{00000000-0010-0000-0400-000007000000}" name="Planowany budżet w [zł]" dataDxfId="448" totalsRowDxfId="449"/>
    <tableColumn id="8" xr3:uid="{00000000-0010-0000-0400-000008000000}" name="Przewidywane ryzyka" dataDxfId="446" totalsRowDxfId="447"/>
    <tableColumn id="6" xr3:uid="{00000000-0010-0000-0400-000006000000}" name="uwagi" dataDxfId="444" totalsRowDxfId="445"/>
    <tableColumn id="11" xr3:uid="{00000000-0010-0000-0400-00000B000000}" name="Lokalizacja _x000a_(wybierz z listy)" dataDxfId="442" totalsRowDxfId="443"/>
    <tableColumn id="12" xr3:uid="{00000000-0010-0000-0400-00000C000000}" name="Lliczba sztuk" dataDxfId="440" totalsRowDxfId="441"/>
    <tableColumn id="13" xr3:uid="{00000000-0010-0000-0400-00000D000000}" name="grupowanie _x000a_(wybierz z listy)" dataDxfId="438" totalsRowDxfId="439"/>
    <tableColumn id="14" xr3:uid="{00000000-0010-0000-0400-00000E000000}" name="konkurs KPO _x000a_(wybierz z listy)" dataDxfId="436" totalsRowDxfId="437"/>
  </tableColumns>
  <tableStyleInfo name="TableStyleMedium2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5000000}" name="Tabela110" displayName="Tabela110" ref="A4:K29" totalsRowCount="1" headerRowDxfId="434">
  <autoFilter ref="A4:K28" xr:uid="{00000000-0009-0000-0100-000002000000}">
    <filterColumn colId="3">
      <filters>
        <filter val="przetarg"/>
      </filters>
    </filterColumn>
  </autoFilter>
  <tableColumns count="11">
    <tableColumn id="1" xr3:uid="{00000000-0010-0000-0500-000001000000}" name="lp."/>
    <tableColumn id="2" xr3:uid="{00000000-0010-0000-0500-000002000000}" name="urządzenie lub zestaw urządzeń" dataDxfId="432" totalsRowDxfId="433"/>
    <tableColumn id="3" xr3:uid="{00000000-0010-0000-0500-000003000000}" name="zakup/relokacja (wybierz z listy)"/>
    <tableColumn id="4" xr3:uid="{00000000-0010-0000-0500-000004000000}" name="Przetarg (wybierz z listy: TAK; brak)"/>
    <tableColumn id="5" xr3:uid="{00000000-0010-0000-0500-000005000000}" name="czas dostawy i instalacji/czas relokacji i instalacji"/>
    <tableColumn id="7" xr3:uid="{00000000-0010-0000-0500-000007000000}" name="Planowany budżet" totalsRowFunction="custom" totalsRowDxfId="431">
      <totalsRowFormula>SUBTOTAL(9,F5:F28)</totalsRowFormula>
    </tableColumn>
    <tableColumn id="8" xr3:uid="{00000000-0010-0000-0500-000008000000}" name="Przewidywane ryzyka"/>
    <tableColumn id="6" xr3:uid="{00000000-0010-0000-0500-000006000000}" name="uwagi"/>
    <tableColumn id="9" xr3:uid="{00000000-0010-0000-0500-000009000000}" name="Lokalizacja"/>
    <tableColumn id="10" xr3:uid="{00000000-0010-0000-0500-00000A000000}" name="Lliczba sztuk" dataDxfId="429" totalsRowDxfId="430"/>
    <tableColumn id="11" xr3:uid="{00000000-0010-0000-0500-00000B000000}" name="grupowanie"/>
  </tableColumns>
  <tableStyleInfo name="TableStyleMedium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6000000}" name="Tabela1111218" displayName="Tabela1111218" ref="A7:L90" totalsRowShown="0" headerRowDxfId="425" dataDxfId="424" totalsRowDxfId="423">
  <autoFilter ref="A7:L90" xr:uid="{00000000-0009-0000-0100-000011000000}"/>
  <tableColumns count="12">
    <tableColumn id="1" xr3:uid="{00000000-0010-0000-0600-000001000000}" name="lp." dataDxfId="421" totalsRowDxfId="422"/>
    <tableColumn id="2" xr3:uid="{00000000-0010-0000-0600-000002000000}" name="urządzenie lub zestaw urządzeń" dataDxfId="419" totalsRowDxfId="420"/>
    <tableColumn id="3" xr3:uid="{00000000-0010-0000-0600-000003000000}" name="zakup/relokacja (wybierz z listy)" dataDxfId="417" totalsRowDxfId="418"/>
    <tableColumn id="4" xr3:uid="{00000000-0010-0000-0600-000004000000}" name="Przetarg _x000a_(wybierz z listy)" dataDxfId="415" totalsRowDxfId="416"/>
    <tableColumn id="5" xr3:uid="{00000000-0010-0000-0600-000005000000}" name="czas dostawy i instalacji/czas relokacji i instalacji" dataDxfId="413" totalsRowDxfId="414"/>
    <tableColumn id="7" xr3:uid="{00000000-0010-0000-0600-000007000000}" name="Planowany budżet w [zł]" dataDxfId="411" totalsRowDxfId="412"/>
    <tableColumn id="8" xr3:uid="{00000000-0010-0000-0600-000008000000}" name="Przewidywane ryzyka" dataDxfId="409" totalsRowDxfId="410"/>
    <tableColumn id="6" xr3:uid="{00000000-0010-0000-0600-000006000000}" name="uwagi" dataDxfId="407" totalsRowDxfId="408"/>
    <tableColumn id="11" xr3:uid="{00000000-0010-0000-0600-00000B000000}" name="Lokalizacja _x000a_(wybierz z listy)" dataDxfId="405" totalsRowDxfId="406"/>
    <tableColumn id="12" xr3:uid="{00000000-0010-0000-0600-00000C000000}" name="Lliczba sztuk" dataDxfId="403" totalsRowDxfId="404"/>
    <tableColumn id="13" xr3:uid="{00000000-0010-0000-0600-00000D000000}" name="grupowanie _x000a_(wybierz z listy)" dataDxfId="401" totalsRowDxfId="402"/>
    <tableColumn id="14" xr3:uid="{00000000-0010-0000-0600-00000E000000}" name="konkurs KPO _x000a_(wybierz z listy)" dataDxfId="399" totalsRowDxfId="400"/>
  </tableColumns>
  <tableStyleInfo name="TableStyleMedium2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7000000}" name="Tabela15" displayName="Tabela15" ref="A4:I70" totalsRowShown="0" headerRowDxfId="398">
  <autoFilter ref="A4:I70" xr:uid="{00000000-0009-0000-0100-000004000000}"/>
  <tableColumns count="9">
    <tableColumn id="1" xr3:uid="{00000000-0010-0000-0700-000001000000}" name="lp." dataDxfId="397"/>
    <tableColumn id="2" xr3:uid="{00000000-0010-0000-0700-000002000000}" name="urządzenie lub zestaw urządzeń"/>
    <tableColumn id="3" xr3:uid="{00000000-0010-0000-0700-000003000000}" name="zakup/relokacja (wybierz z listy)"/>
    <tableColumn id="4" xr3:uid="{00000000-0010-0000-0700-000004000000}" name="Przetarg (wybierz z listy: TAK; brak)"/>
    <tableColumn id="5" xr3:uid="{00000000-0010-0000-0700-000005000000}" name="czas dostawy i instalacji/czas relokacji i instalacji"/>
    <tableColumn id="6" xr3:uid="{00000000-0010-0000-0700-000006000000}" name="uwagi"/>
    <tableColumn id="7" xr3:uid="{00000000-0010-0000-0700-000007000000}" name="Lokalizacja"/>
    <tableColumn id="8" xr3:uid="{00000000-0010-0000-0700-000008000000}" name="Lliczba sztuk"/>
    <tableColumn id="9" xr3:uid="{00000000-0010-0000-0700-000009000000}" name="grupowanie"/>
  </tableColumns>
  <tableStyleInfo name="TableStyleMedium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8000000}" name="Tabela111121724" displayName="Tabela111121724" ref="A7:Q90" totalsRowShown="0" headerRowDxfId="393" dataDxfId="392" totalsRowDxfId="391">
  <autoFilter ref="A7:Q90" xr:uid="{00000000-0009-0000-0100-000017000000}"/>
  <tableColumns count="17">
    <tableColumn id="1" xr3:uid="{00000000-0010-0000-0800-000001000000}" name="lp." dataDxfId="389" totalsRowDxfId="390"/>
    <tableColumn id="2" xr3:uid="{00000000-0010-0000-0800-000002000000}" name="urządzenie lub zestaw urządzeń" dataDxfId="387" totalsRowDxfId="388"/>
    <tableColumn id="3" xr3:uid="{00000000-0010-0000-0800-000003000000}" name="zakup/relokacja (wybierz z listy)" dataDxfId="385" totalsRowDxfId="386"/>
    <tableColumn id="4" xr3:uid="{00000000-0010-0000-0800-000004000000}" name="Przetarg _x000a_(wybierz z listy)" dataDxfId="383" totalsRowDxfId="384"/>
    <tableColumn id="5" xr3:uid="{00000000-0010-0000-0800-000005000000}" name="czas dostawy i instalacji/czas relokacji i instalacji" dataDxfId="381" totalsRowDxfId="382"/>
    <tableColumn id="7" xr3:uid="{00000000-0010-0000-0800-000007000000}" name="Planowany budżet w [zł]" dataDxfId="379" totalsRowDxfId="380"/>
    <tableColumn id="8" xr3:uid="{00000000-0010-0000-0800-000008000000}" name="Przewidywane ryzyka" dataDxfId="377" totalsRowDxfId="378"/>
    <tableColumn id="6" xr3:uid="{00000000-0010-0000-0800-000006000000}" name="uwagi" dataDxfId="375" totalsRowDxfId="376"/>
    <tableColumn id="11" xr3:uid="{00000000-0010-0000-0800-00000B000000}" name="Lokalizacja _x000a_(wybierz z listy)" dataDxfId="373" totalsRowDxfId="374"/>
    <tableColumn id="12" xr3:uid="{00000000-0010-0000-0800-00000C000000}" name="Lliczba sztuk" dataDxfId="371" totalsRowDxfId="372"/>
    <tableColumn id="13" xr3:uid="{00000000-0010-0000-0800-00000D000000}" name="grupowanie _x000a_(wybierz z listy)" dataDxfId="369" totalsRowDxfId="370"/>
    <tableColumn id="14" xr3:uid="{00000000-0010-0000-0800-00000E000000}" name="konkurs KPO _x000a_(wybierz z listy)" dataDxfId="367" totalsRowDxfId="368"/>
    <tableColumn id="9" xr3:uid="{00000000-0010-0000-0800-000009000000}" name="zasilanie" dataDxfId="365" totalsRowDxfId="366"/>
    <tableColumn id="10" xr3:uid="{00000000-0010-0000-0800-00000A000000}" name="chłodzenie" dataDxfId="363" totalsRowDxfId="364"/>
    <tableColumn id="15" xr3:uid="{00000000-0010-0000-0800-00000F000000}" name="gazy" dataDxfId="361" totalsRowDxfId="362"/>
    <tableColumn id="16" xr3:uid="{00000000-0010-0000-0800-000010000000}" name="wentylacja" dataDxfId="359" totalsRowDxfId="360"/>
    <tableColumn id="17" xr3:uid="{00000000-0010-0000-0800-000011000000}" name="inne wymagania" dataDxfId="357" totalsRowDxfId="358"/>
  </tableColumns>
  <tableStyleInfo name="TableStyleMedium25"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dell.com/pl/firmiinstytucji/p/poweredge-rack-servers%20-%20oferta%20nieaktualna%20w%20perspektywie%20kilku%20lat.%20Bli&#380;sze%20doszczeg&#243;&#322;awianie%20obecnie%20jest%20bezcelowe%20z%20uwagi%20na%20zmiane%20oferty%20zwi&#261;zan&#261;%20z%20post&#281;pem%20technologicznym" TargetMode="External"/><Relationship Id="rId2" Type="http://schemas.openxmlformats.org/officeDocument/2006/relationships/hyperlink" Target="https://www.dell.com/pl/firmiinstytucji/p/poweredge-rack-servers%20-%20oferta%20nieaktualna%20w%20perspektywie%20kilku%20lat.%20Bli&#380;sze%20doszczeg&#243;&#322;awianie%20obecnie%20jest%20bezcelowe%20z%20uwagi%20na%20zmiane%20oferty%20zwi&#261;zan&#261;%20z%20post&#281;pem%20technologicznym" TargetMode="External"/><Relationship Id="rId1" Type="http://schemas.openxmlformats.org/officeDocument/2006/relationships/hyperlink" Target="https://www.ni.com/pl-pl/shop/labview.html" TargetMode="External"/><Relationship Id="rId5" Type="http://schemas.openxmlformats.org/officeDocument/2006/relationships/table" Target="../tables/table13.xml"/><Relationship Id="rId4"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8" Type="http://schemas.openxmlformats.org/officeDocument/2006/relationships/hyperlink" Target="mailto:pawel.posuniak@pimot.lukasiewicz.gov.pl" TargetMode="External"/><Relationship Id="rId13" Type="http://schemas.openxmlformats.org/officeDocument/2006/relationships/hyperlink" Target="mailto:kamil.pierscinski@imif.lukasiewicz.gov.pl;%20dorota.pier&#347;ci&#324;ska@imif.lukasiewcz.gov.pl" TargetMode="External"/><Relationship Id="rId18" Type="http://schemas.openxmlformats.org/officeDocument/2006/relationships/hyperlink" Target="mailto:artur.moradewicz@iel.lukasiewicz.gov.pl" TargetMode="External"/><Relationship Id="rId26" Type="http://schemas.openxmlformats.org/officeDocument/2006/relationships/hyperlink" Target="mailto:piotr.guzdek@imif.lukasiewicz.gov.pl" TargetMode="External"/><Relationship Id="rId3" Type="http://schemas.openxmlformats.org/officeDocument/2006/relationships/hyperlink" Target="mailto:izabela.malicka@imbigs.lukasiewicz.gov.pl" TargetMode="External"/><Relationship Id="rId21" Type="http://schemas.openxmlformats.org/officeDocument/2006/relationships/hyperlink" Target="mailto:anna.kozlowska@imif.lukasiewicz.gov.pl;%20rafal.zybala@imif.lukasiewicz.gov.pl" TargetMode="External"/><Relationship Id="rId7" Type="http://schemas.openxmlformats.org/officeDocument/2006/relationships/hyperlink" Target="mailto:andrzej.kawalec@ichp.lukasiewicz.gov.pl" TargetMode="External"/><Relationship Id="rId12" Type="http://schemas.openxmlformats.org/officeDocument/2006/relationships/hyperlink" Target="mailto:pawel.michalowski@imif.lukasiewicz.gov.pl;%20marek.wzorek@imif.lukasiewicz.gov.pl" TargetMode="External"/><Relationship Id="rId17" Type="http://schemas.openxmlformats.org/officeDocument/2006/relationships/hyperlink" Target="mailto:artur.moradewicz@iel.lukasiewicz.gov.pl" TargetMode="External"/><Relationship Id="rId25" Type="http://schemas.openxmlformats.org/officeDocument/2006/relationships/hyperlink" Target="mailto:wawrzyniec.kaszub@imif.lukasiewicz.gov.pl" TargetMode="External"/><Relationship Id="rId2" Type="http://schemas.openxmlformats.org/officeDocument/2006/relationships/hyperlink" Target="mailto:grzegorz.janczyk@imif.lukasiewicz.gov.pl" TargetMode="External"/><Relationship Id="rId16" Type="http://schemas.openxmlformats.org/officeDocument/2006/relationships/hyperlink" Target="mailto:grzegorz.wojtasiewicz@iel.lukasiewicz.gov.pl" TargetMode="External"/><Relationship Id="rId20" Type="http://schemas.openxmlformats.org/officeDocument/2006/relationships/hyperlink" Target="mailto:andrzej.kawalec@ichp.lukasiewicz.gov.pl" TargetMode="External"/><Relationship Id="rId29" Type="http://schemas.openxmlformats.org/officeDocument/2006/relationships/hyperlink" Target="mailto:marcin.parchomiuk@iel.lukasiewicz.gov.pl" TargetMode="External"/><Relationship Id="rId1" Type="http://schemas.openxmlformats.org/officeDocument/2006/relationships/hyperlink" Target="mailto:dariusz.szmigiel@imif.lukasiewicz.gov.pl" TargetMode="External"/><Relationship Id="rId6" Type="http://schemas.openxmlformats.org/officeDocument/2006/relationships/hyperlink" Target="mailto:piotr.lubkowski@itr.lukasiewicz.gov.pl" TargetMode="External"/><Relationship Id="rId11" Type="http://schemas.openxmlformats.org/officeDocument/2006/relationships/hyperlink" Target="mailto:pawel.posuniak@pimot.lukasiewicz.gov.pl" TargetMode="External"/><Relationship Id="rId24" Type="http://schemas.openxmlformats.org/officeDocument/2006/relationships/hyperlink" Target="mailto:marlena.rydel@imbigs.lukasiewicz.gov.pl" TargetMode="External"/><Relationship Id="rId5" Type="http://schemas.openxmlformats.org/officeDocument/2006/relationships/hyperlink" Target="mailto:adam.pukosz@imif.lukasiewicz.gov.pl;%20tymoteusz.ciuk@imif.lukasiewicz.gov.pl;%20adrian.chlanda@imif.lukasiewicz.gov.pl" TargetMode="External"/><Relationship Id="rId15" Type="http://schemas.openxmlformats.org/officeDocument/2006/relationships/hyperlink" Target="mailto:jaroslaw.cimek@imif.lukasiewicz.gov.pl" TargetMode="External"/><Relationship Id="rId23" Type="http://schemas.openxmlformats.org/officeDocument/2006/relationships/hyperlink" Target="mailto:pawel.michalski@itr.lukasiewicz.gov.pl" TargetMode="External"/><Relationship Id="rId28" Type="http://schemas.openxmlformats.org/officeDocument/2006/relationships/hyperlink" Target="mailto:maciej.jastrzebski@imbigs.lukasiewicz.gov.pl" TargetMode="External"/><Relationship Id="rId10" Type="http://schemas.openxmlformats.org/officeDocument/2006/relationships/hyperlink" Target="mailto:pawel.posuniak@pimot.lukasiewicz.gov.pl" TargetMode="External"/><Relationship Id="rId19" Type="http://schemas.openxmlformats.org/officeDocument/2006/relationships/hyperlink" Target="mailto:wawrzyniec.kaszub@imif.lukasiewicz.gov.pl" TargetMode="External"/><Relationship Id="rId31" Type="http://schemas.openxmlformats.org/officeDocument/2006/relationships/printerSettings" Target="../printerSettings/printerSettings26.bin"/><Relationship Id="rId4" Type="http://schemas.openxmlformats.org/officeDocument/2006/relationships/hyperlink" Target="mailto:anna.szerling@imif.lukasiewicz.gov.pl" TargetMode="External"/><Relationship Id="rId9" Type="http://schemas.openxmlformats.org/officeDocument/2006/relationships/hyperlink" Target="mailto:pawel.posuniak@pimot.lukasiewicz.gov.pl" TargetMode="External"/><Relationship Id="rId14" Type="http://schemas.openxmlformats.org/officeDocument/2006/relationships/hyperlink" Target="mailto:grzegorz.tomaszewski@imif.lukasiewicz.gov.pl" TargetMode="External"/><Relationship Id="rId22" Type="http://schemas.openxmlformats.org/officeDocument/2006/relationships/hyperlink" Target="mailto:mikolaj.zarzycki@piap.lukasiewicz.gov.pl" TargetMode="External"/><Relationship Id="rId27" Type="http://schemas.openxmlformats.org/officeDocument/2006/relationships/hyperlink" Target="mailto:maciej.cader@piap.lukasiewicz.gov.pl" TargetMode="External"/><Relationship Id="rId30" Type="http://schemas.openxmlformats.org/officeDocument/2006/relationships/hyperlink" Target="mailto:janusz.sitek@itr.lukasiewicz.gov.pl" TargetMode="External"/></Relationships>
</file>

<file path=xl/worksheets/_rels/sheet41.xml.rels><?xml version="1.0" encoding="UTF-8" standalone="yes"?>
<Relationships xmlns="http://schemas.openxmlformats.org/package/2006/relationships"><Relationship Id="rId1" Type="http://schemas.openxmlformats.org/officeDocument/2006/relationships/table" Target="../tables/table26.xml"/></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29">
    <outlinePr summaryBelow="0" summaryRight="0"/>
    <pageSetUpPr fitToPage="1"/>
  </sheetPr>
  <dimension ref="B1:O999"/>
  <sheetViews>
    <sheetView showGridLines="0" topLeftCell="D1" zoomScaleNormal="70" workbookViewId="0">
      <selection activeCell="K11" sqref="K11"/>
    </sheetView>
  </sheetViews>
  <sheetFormatPr defaultColWidth="12.7109375" defaultRowHeight="15.75" customHeight="1"/>
  <cols>
    <col min="1" max="1" width="3.42578125" style="44" customWidth="1"/>
    <col min="2" max="2" width="28" style="44" customWidth="1"/>
    <col min="3" max="4" width="38.85546875" style="44" customWidth="1"/>
    <col min="5" max="6" width="10.85546875" style="44" customWidth="1"/>
    <col min="7" max="8" width="29.28515625" style="44" customWidth="1"/>
    <col min="9" max="9" width="11.28515625" style="44" hidden="1" customWidth="1"/>
    <col min="10" max="10" width="17.140625" style="44" customWidth="1"/>
    <col min="11" max="11" width="20" style="44" customWidth="1"/>
    <col min="12" max="14" width="17.140625" style="44" customWidth="1"/>
    <col min="15" max="15" width="20.140625" style="44" bestFit="1" customWidth="1"/>
    <col min="16" max="16384" width="12.7109375" style="44"/>
  </cols>
  <sheetData>
    <row r="1" spans="2:14" ht="15.75" customHeight="1" thickBot="1">
      <c r="B1" s="45"/>
      <c r="C1" s="46"/>
      <c r="D1" s="46"/>
      <c r="E1" s="46"/>
      <c r="F1" s="46"/>
      <c r="G1" s="46"/>
      <c r="H1" s="46"/>
      <c r="I1" s="46" t="s">
        <v>0</v>
      </c>
    </row>
    <row r="2" spans="2:14" ht="47.25" customHeight="1">
      <c r="B2" s="367" t="s">
        <v>1</v>
      </c>
      <c r="C2" s="369" t="s">
        <v>2</v>
      </c>
      <c r="D2" s="369" t="s">
        <v>3</v>
      </c>
      <c r="E2" s="371" t="s">
        <v>4</v>
      </c>
      <c r="F2" s="371" t="s">
        <v>5</v>
      </c>
      <c r="G2" s="369" t="s">
        <v>6</v>
      </c>
      <c r="H2" s="373" t="s">
        <v>7</v>
      </c>
      <c r="I2" s="138" t="s">
        <v>8</v>
      </c>
      <c r="J2" s="365" t="s">
        <v>9</v>
      </c>
      <c r="K2" s="365" t="s">
        <v>10</v>
      </c>
      <c r="L2" s="365" t="s">
        <v>11</v>
      </c>
      <c r="M2" s="365" t="s">
        <v>12</v>
      </c>
      <c r="N2" s="365" t="s">
        <v>13</v>
      </c>
    </row>
    <row r="3" spans="2:14" ht="47.25" customHeight="1" thickBot="1">
      <c r="B3" s="368"/>
      <c r="C3" s="370"/>
      <c r="D3" s="370"/>
      <c r="E3" s="372"/>
      <c r="F3" s="372"/>
      <c r="G3" s="370"/>
      <c r="H3" s="374"/>
      <c r="I3" s="139"/>
      <c r="J3" s="366"/>
      <c r="K3" s="366"/>
      <c r="L3" s="366"/>
      <c r="M3" s="366"/>
      <c r="N3" s="366"/>
    </row>
    <row r="4" spans="2:14" ht="50.1" customHeight="1" thickBot="1">
      <c r="B4" s="375" t="s">
        <v>14</v>
      </c>
      <c r="C4" s="377" t="s">
        <v>15</v>
      </c>
      <c r="D4" s="119" t="s">
        <v>16</v>
      </c>
      <c r="E4" s="122" t="s">
        <v>17</v>
      </c>
      <c r="F4" s="248" t="s">
        <v>18</v>
      </c>
      <c r="G4" s="119" t="s">
        <v>19</v>
      </c>
      <c r="H4" s="215">
        <v>12450000</v>
      </c>
      <c r="I4" s="216" t="e">
        <f>MATCH(D4,'aparatura lekka'!B:B,0)</f>
        <v>#N/A</v>
      </c>
      <c r="J4" s="217" t="s">
        <v>20</v>
      </c>
      <c r="K4" s="207">
        <v>11541882.350000001</v>
      </c>
      <c r="L4" s="198" t="s">
        <v>21</v>
      </c>
      <c r="M4" s="239" t="s">
        <v>20</v>
      </c>
      <c r="N4" s="239" t="s">
        <v>20</v>
      </c>
    </row>
    <row r="5" spans="2:14" ht="50.1" customHeight="1" thickBot="1">
      <c r="B5" s="376"/>
      <c r="C5" s="378"/>
      <c r="D5" s="47" t="s">
        <v>22</v>
      </c>
      <c r="E5" s="123" t="s">
        <v>23</v>
      </c>
      <c r="F5" s="249" t="s">
        <v>24</v>
      </c>
      <c r="G5" s="47" t="s">
        <v>25</v>
      </c>
      <c r="H5" s="218">
        <v>1500000</v>
      </c>
      <c r="I5" s="219" t="e">
        <f>MATCH(D5,'aparatura lekka'!B:B,0)</f>
        <v>#N/A</v>
      </c>
      <c r="J5" s="220" t="s">
        <v>20</v>
      </c>
      <c r="K5" s="208">
        <v>1390588.24</v>
      </c>
      <c r="L5" s="199" t="s">
        <v>26</v>
      </c>
      <c r="M5" s="240" t="s">
        <v>20</v>
      </c>
      <c r="N5" s="240" t="s">
        <v>20</v>
      </c>
    </row>
    <row r="6" spans="2:14" ht="50.1" customHeight="1" thickBot="1">
      <c r="B6" s="376"/>
      <c r="C6" s="48" t="s">
        <v>27</v>
      </c>
      <c r="D6" s="132" t="s">
        <v>28</v>
      </c>
      <c r="E6" s="124" t="s">
        <v>29</v>
      </c>
      <c r="F6" s="250" t="s">
        <v>30</v>
      </c>
      <c r="G6" s="48" t="s">
        <v>31</v>
      </c>
      <c r="H6" s="221">
        <v>92000000</v>
      </c>
      <c r="I6" s="219" t="e">
        <f>MATCH(C6,'aparatura lekka'!B:B,0)</f>
        <v>#N/A</v>
      </c>
      <c r="J6" s="222" t="s">
        <v>20</v>
      </c>
      <c r="K6" s="209">
        <v>85289411.75999999</v>
      </c>
      <c r="L6" s="200" t="s">
        <v>32</v>
      </c>
      <c r="M6" s="241" t="s">
        <v>20</v>
      </c>
      <c r="N6" s="241" t="s">
        <v>20</v>
      </c>
    </row>
    <row r="7" spans="2:14" ht="50.1" customHeight="1" thickBot="1">
      <c r="B7" s="376"/>
      <c r="C7" s="49" t="s">
        <v>33</v>
      </c>
      <c r="D7" s="49" t="s">
        <v>34</v>
      </c>
      <c r="E7" s="125" t="s">
        <v>35</v>
      </c>
      <c r="F7" s="251" t="s">
        <v>36</v>
      </c>
      <c r="G7" s="49" t="s">
        <v>37</v>
      </c>
      <c r="H7" s="223">
        <v>80000000</v>
      </c>
      <c r="I7" s="219" t="e">
        <f>MATCH(C7,'aparatura lekka'!B:B,0)</f>
        <v>#N/A</v>
      </c>
      <c r="J7" s="224" t="s">
        <v>20</v>
      </c>
      <c r="K7" s="210">
        <v>74164705.890000001</v>
      </c>
      <c r="L7" s="201" t="s">
        <v>38</v>
      </c>
      <c r="M7" s="242" t="s">
        <v>20</v>
      </c>
      <c r="N7" s="242" t="s">
        <v>20</v>
      </c>
    </row>
    <row r="8" spans="2:14" ht="50.1" customHeight="1" thickBot="1">
      <c r="B8" s="376"/>
      <c r="C8" s="131" t="s">
        <v>39</v>
      </c>
      <c r="D8" s="131" t="s">
        <v>40</v>
      </c>
      <c r="E8" s="126" t="s">
        <v>41</v>
      </c>
      <c r="F8" s="252" t="s">
        <v>42</v>
      </c>
      <c r="G8" s="50" t="s">
        <v>43</v>
      </c>
      <c r="H8" s="225">
        <v>3500000</v>
      </c>
      <c r="I8" s="219" t="e">
        <f>MATCH(C8,'aparatura lekka'!B:B,0)</f>
        <v>#N/A</v>
      </c>
      <c r="J8" s="226" t="s">
        <v>20</v>
      </c>
      <c r="K8" s="211">
        <v>3244705.89</v>
      </c>
      <c r="L8" s="202" t="s">
        <v>44</v>
      </c>
      <c r="M8" s="243" t="s">
        <v>20</v>
      </c>
      <c r="N8" s="243" t="s">
        <v>20</v>
      </c>
    </row>
    <row r="9" spans="2:14" ht="50.1" customHeight="1" thickBot="1">
      <c r="B9" s="376"/>
      <c r="C9" s="379" t="s">
        <v>45</v>
      </c>
      <c r="D9" s="142" t="s">
        <v>46</v>
      </c>
      <c r="E9" s="127" t="s">
        <v>47</v>
      </c>
      <c r="F9" s="253" t="s">
        <v>48</v>
      </c>
      <c r="G9" s="51" t="s">
        <v>49</v>
      </c>
      <c r="H9" s="227">
        <v>0</v>
      </c>
      <c r="I9" s="219">
        <v>136</v>
      </c>
      <c r="J9" s="228" t="s">
        <v>20</v>
      </c>
      <c r="K9" s="212">
        <v>0</v>
      </c>
      <c r="L9" s="203" t="s">
        <v>50</v>
      </c>
      <c r="M9" s="244" t="s">
        <v>20</v>
      </c>
      <c r="N9" s="244" t="s">
        <v>20</v>
      </c>
    </row>
    <row r="10" spans="2:14" ht="50.1" customHeight="1" thickBot="1">
      <c r="B10" s="376"/>
      <c r="C10" s="380"/>
      <c r="D10" s="51" t="s">
        <v>51</v>
      </c>
      <c r="E10" s="127" t="s">
        <v>52</v>
      </c>
      <c r="F10" s="253" t="s">
        <v>53</v>
      </c>
      <c r="G10" s="51" t="s">
        <v>54</v>
      </c>
      <c r="H10" s="229">
        <v>1450000</v>
      </c>
      <c r="I10" s="219">
        <v>119</v>
      </c>
      <c r="J10" s="230" t="s">
        <v>20</v>
      </c>
      <c r="K10" s="213">
        <v>1344235.3</v>
      </c>
      <c r="L10" s="203" t="s">
        <v>55</v>
      </c>
      <c r="M10" s="245" t="s">
        <v>20</v>
      </c>
      <c r="N10" s="245" t="s">
        <v>20</v>
      </c>
    </row>
    <row r="11" spans="2:14" ht="50.1" customHeight="1">
      <c r="B11" s="376"/>
      <c r="C11" s="121" t="s">
        <v>56</v>
      </c>
      <c r="D11" s="52" t="s">
        <v>57</v>
      </c>
      <c r="E11" s="128" t="s">
        <v>58</v>
      </c>
      <c r="F11" s="254" t="s">
        <v>59</v>
      </c>
      <c r="G11" s="121" t="s">
        <v>60</v>
      </c>
      <c r="H11" s="231">
        <v>9764880</v>
      </c>
      <c r="I11" s="219" t="e">
        <f>MATCH(C11,'aparatura lekka'!B:B,0)</f>
        <v>#N/A</v>
      </c>
      <c r="J11" s="232" t="s">
        <v>20</v>
      </c>
      <c r="K11" s="214">
        <v>9052618.1600000001</v>
      </c>
      <c r="L11" s="204" t="s">
        <v>61</v>
      </c>
      <c r="M11" s="246" t="s">
        <v>20</v>
      </c>
      <c r="N11" s="246" t="s">
        <v>20</v>
      </c>
    </row>
    <row r="12" spans="2:14" ht="51" customHeight="1">
      <c r="B12" s="58" t="s">
        <v>62</v>
      </c>
      <c r="C12" s="143" t="s">
        <v>63</v>
      </c>
      <c r="D12" s="143" t="s">
        <v>64</v>
      </c>
      <c r="E12" s="129" t="s">
        <v>65</v>
      </c>
      <c r="F12" s="129">
        <v>2</v>
      </c>
      <c r="G12" s="59" t="s">
        <v>66</v>
      </c>
      <c r="H12" s="233">
        <v>17560000</v>
      </c>
      <c r="I12" s="234">
        <v>137</v>
      </c>
      <c r="J12" s="235" t="s">
        <v>20</v>
      </c>
      <c r="K12" s="196"/>
      <c r="L12" s="205" t="s">
        <v>67</v>
      </c>
      <c r="M12" s="247" t="s">
        <v>20</v>
      </c>
      <c r="N12" s="247"/>
    </row>
    <row r="13" spans="2:14" ht="51" customHeight="1" thickBot="1">
      <c r="B13" s="60" t="s">
        <v>68</v>
      </c>
      <c r="C13" s="61" t="s">
        <v>69</v>
      </c>
      <c r="D13" s="61" t="s">
        <v>70</v>
      </c>
      <c r="E13" s="130" t="s">
        <v>71</v>
      </c>
      <c r="F13" s="130">
        <v>3</v>
      </c>
      <c r="G13" s="62" t="s">
        <v>72</v>
      </c>
      <c r="H13" s="236">
        <v>70000000</v>
      </c>
      <c r="I13" s="237">
        <v>139</v>
      </c>
      <c r="J13" s="238" t="s">
        <v>20</v>
      </c>
      <c r="K13" s="197"/>
      <c r="L13" s="206" t="s">
        <v>67</v>
      </c>
      <c r="M13" s="140" t="s">
        <v>73</v>
      </c>
      <c r="N13" s="140"/>
    </row>
    <row r="14" spans="2:14" ht="29.1" customHeight="1" thickBot="1">
      <c r="B14" s="53"/>
      <c r="C14" s="54"/>
      <c r="D14" s="54"/>
      <c r="E14" s="54"/>
      <c r="F14" s="54"/>
      <c r="G14" s="54"/>
      <c r="H14" s="54"/>
      <c r="I14" s="53"/>
      <c r="J14" s="57"/>
      <c r="K14" s="57"/>
      <c r="L14" s="57"/>
      <c r="M14" s="57"/>
      <c r="N14" s="57"/>
    </row>
    <row r="15" spans="2:14" ht="31.5" customHeight="1">
      <c r="B15" s="381" t="s">
        <v>74</v>
      </c>
      <c r="C15" s="381"/>
      <c r="D15" s="381"/>
      <c r="E15" s="381"/>
      <c r="F15" s="381"/>
      <c r="G15" s="381"/>
      <c r="H15" s="134">
        <f>SUM(H4:H13)</f>
        <v>288224880</v>
      </c>
      <c r="I15" s="55"/>
      <c r="J15" s="57"/>
      <c r="K15" s="57"/>
      <c r="L15" s="57"/>
      <c r="M15" s="382" t="s">
        <v>75</v>
      </c>
      <c r="N15" s="383"/>
    </row>
    <row r="16" spans="2:14" ht="31.5" customHeight="1">
      <c r="B16" s="135"/>
      <c r="C16" s="136"/>
      <c r="D16" s="136"/>
      <c r="E16" s="136"/>
      <c r="F16" s="136"/>
      <c r="G16" s="136"/>
      <c r="H16" s="137"/>
      <c r="I16" s="55"/>
      <c r="J16" s="57"/>
      <c r="K16" s="57"/>
      <c r="L16" s="57"/>
      <c r="M16" s="384"/>
      <c r="N16" s="385"/>
    </row>
    <row r="17" spans="2:15" ht="31.5" customHeight="1">
      <c r="B17" s="381" t="s">
        <v>76</v>
      </c>
      <c r="C17" s="381"/>
      <c r="D17" s="381"/>
      <c r="E17" s="381"/>
      <c r="F17" s="381"/>
      <c r="G17" s="381"/>
      <c r="H17" s="134">
        <v>59441020</v>
      </c>
      <c r="I17" s="55"/>
      <c r="J17" s="57"/>
      <c r="K17" s="57"/>
      <c r="L17" s="57"/>
      <c r="M17" s="384"/>
      <c r="N17" s="385"/>
    </row>
    <row r="18" spans="2:15" ht="31.5" customHeight="1">
      <c r="B18" s="381" t="s">
        <v>77</v>
      </c>
      <c r="C18" s="381"/>
      <c r="D18" s="381"/>
      <c r="E18" s="381"/>
      <c r="F18" s="381"/>
      <c r="G18" s="381"/>
      <c r="H18" s="134">
        <v>25000000</v>
      </c>
      <c r="I18" s="55"/>
      <c r="J18" s="57"/>
      <c r="K18" s="57"/>
      <c r="L18" s="57"/>
      <c r="M18" s="384"/>
      <c r="N18" s="385"/>
    </row>
    <row r="19" spans="2:15" ht="31.5" customHeight="1">
      <c r="B19" s="381" t="s">
        <v>78</v>
      </c>
      <c r="C19" s="381"/>
      <c r="D19" s="381"/>
      <c r="E19" s="381"/>
      <c r="F19" s="381"/>
      <c r="G19" s="381"/>
      <c r="H19" s="134">
        <v>1334100</v>
      </c>
      <c r="I19" s="55"/>
      <c r="J19" s="57"/>
      <c r="K19" s="57"/>
      <c r="L19" s="57"/>
      <c r="M19" s="384"/>
      <c r="N19" s="385"/>
    </row>
    <row r="20" spans="2:15" ht="31.5" customHeight="1">
      <c r="B20" s="388"/>
      <c r="C20" s="388"/>
      <c r="D20" s="388"/>
      <c r="E20" s="388"/>
      <c r="F20" s="388"/>
      <c r="G20" s="388"/>
      <c r="H20" s="134"/>
      <c r="I20" s="55"/>
      <c r="J20" s="57"/>
      <c r="K20" s="57"/>
      <c r="L20" s="57"/>
      <c r="M20" s="384"/>
      <c r="N20" s="385"/>
    </row>
    <row r="21" spans="2:15" ht="31.5" customHeight="1" thickBot="1">
      <c r="B21" s="381" t="s">
        <v>79</v>
      </c>
      <c r="C21" s="381"/>
      <c r="D21" s="381"/>
      <c r="E21" s="381"/>
      <c r="F21" s="381"/>
      <c r="G21" s="381"/>
      <c r="H21" s="134">
        <f>SUM(H15:I19)</f>
        <v>374000000</v>
      </c>
      <c r="I21" s="55"/>
      <c r="J21" s="57"/>
      <c r="K21" s="57"/>
      <c r="L21" s="57"/>
      <c r="M21" s="386"/>
      <c r="N21" s="387"/>
    </row>
    <row r="22" spans="2:15" ht="18.75">
      <c r="B22" s="55"/>
      <c r="C22" s="56"/>
      <c r="D22" s="56"/>
      <c r="E22" s="56"/>
      <c r="F22" s="56"/>
      <c r="G22" s="56"/>
      <c r="H22" s="120"/>
      <c r="I22" s="55"/>
      <c r="J22" s="57"/>
      <c r="K22" s="57"/>
      <c r="L22" s="57"/>
      <c r="M22" s="57"/>
      <c r="N22" s="57"/>
      <c r="O22" s="133"/>
    </row>
    <row r="23" spans="2:15" ht="18.75">
      <c r="B23" s="55"/>
      <c r="C23" s="56"/>
      <c r="D23" s="56"/>
      <c r="E23" s="56"/>
      <c r="F23" s="56"/>
      <c r="G23" s="56"/>
      <c r="H23" s="120"/>
      <c r="I23" s="55"/>
      <c r="J23" s="57"/>
      <c r="K23" s="57"/>
      <c r="L23" s="57"/>
      <c r="M23" s="57"/>
      <c r="N23" s="57"/>
    </row>
    <row r="24" spans="2:15" ht="18.75">
      <c r="B24" s="55"/>
      <c r="C24" s="56"/>
      <c r="D24" s="56"/>
      <c r="E24" s="56"/>
      <c r="F24" s="56"/>
      <c r="G24" s="56"/>
      <c r="H24" s="120"/>
      <c r="I24" s="55"/>
      <c r="J24" s="57"/>
      <c r="K24" s="57"/>
      <c r="L24" s="57"/>
      <c r="M24" s="57"/>
      <c r="N24" s="57"/>
    </row>
    <row r="25" spans="2:15" ht="18.75">
      <c r="B25" s="55"/>
      <c r="C25" s="56"/>
      <c r="D25" s="56"/>
      <c r="E25" s="56"/>
      <c r="F25" s="56"/>
      <c r="G25" s="56"/>
      <c r="H25" s="120"/>
      <c r="I25" s="55"/>
      <c r="J25" s="57"/>
      <c r="K25" s="57"/>
      <c r="L25" s="57"/>
      <c r="M25" s="57"/>
      <c r="N25" s="57"/>
    </row>
    <row r="26" spans="2:15" ht="18.75">
      <c r="B26" s="55"/>
      <c r="C26" s="56"/>
      <c r="D26" s="56"/>
      <c r="E26" s="56"/>
      <c r="F26" s="56"/>
      <c r="G26" s="56"/>
      <c r="H26" s="120"/>
      <c r="I26" s="55"/>
      <c r="J26" s="57"/>
      <c r="K26" s="57"/>
      <c r="L26" s="57"/>
      <c r="M26" s="57"/>
      <c r="N26" s="57"/>
    </row>
    <row r="27" spans="2:15" ht="18.75">
      <c r="B27" s="55"/>
      <c r="C27" s="56"/>
      <c r="D27" s="56"/>
      <c r="E27" s="56"/>
      <c r="F27" s="56"/>
      <c r="G27" s="56"/>
      <c r="H27" s="141"/>
      <c r="I27" s="55"/>
      <c r="J27" s="57"/>
      <c r="K27" s="57"/>
      <c r="L27" s="57"/>
      <c r="M27" s="57"/>
      <c r="N27" s="57"/>
    </row>
    <row r="28" spans="2:15" ht="18.75">
      <c r="B28" s="55"/>
      <c r="C28" s="56"/>
      <c r="D28" s="56"/>
      <c r="E28" s="56"/>
      <c r="F28" s="56"/>
      <c r="G28" s="56"/>
      <c r="H28" s="141"/>
      <c r="I28" s="55"/>
      <c r="J28" s="57"/>
      <c r="K28" s="57"/>
      <c r="L28" s="57"/>
      <c r="M28" s="57"/>
      <c r="N28" s="57"/>
    </row>
    <row r="29" spans="2:15" ht="18.75">
      <c r="B29" s="55"/>
      <c r="C29" s="56"/>
      <c r="D29" s="56"/>
      <c r="E29" s="56"/>
      <c r="F29" s="56"/>
      <c r="G29" s="56"/>
      <c r="H29" s="120"/>
      <c r="I29" s="55"/>
      <c r="J29" s="57"/>
      <c r="K29" s="57"/>
      <c r="L29" s="57"/>
      <c r="M29" s="57"/>
      <c r="N29" s="57"/>
    </row>
    <row r="30" spans="2:15" ht="18.75">
      <c r="B30" s="55"/>
      <c r="C30" s="56"/>
      <c r="D30" s="56"/>
      <c r="E30" s="56"/>
      <c r="F30" s="56"/>
      <c r="G30" s="56"/>
      <c r="H30" s="56"/>
      <c r="I30" s="55"/>
      <c r="J30" s="57"/>
      <c r="K30" s="57"/>
      <c r="L30" s="57"/>
      <c r="M30" s="57"/>
      <c r="N30" s="57"/>
    </row>
    <row r="31" spans="2:15" ht="18.75">
      <c r="B31" s="55"/>
      <c r="C31" s="56"/>
      <c r="D31" s="56"/>
      <c r="E31" s="56"/>
      <c r="F31" s="56"/>
      <c r="G31" s="56"/>
      <c r="H31" s="56"/>
      <c r="I31" s="55"/>
      <c r="J31" s="57"/>
      <c r="K31" s="57"/>
      <c r="L31" s="57"/>
      <c r="M31" s="57"/>
      <c r="N31" s="57"/>
    </row>
    <row r="32" spans="2:15" ht="18.75">
      <c r="B32" s="55"/>
      <c r="C32" s="56"/>
      <c r="D32" s="56"/>
      <c r="E32" s="56"/>
      <c r="F32" s="56"/>
      <c r="G32" s="56"/>
      <c r="H32" s="56"/>
      <c r="I32" s="55"/>
      <c r="J32" s="57"/>
      <c r="K32" s="57"/>
      <c r="L32" s="57"/>
      <c r="M32" s="57"/>
      <c r="N32" s="57"/>
    </row>
    <row r="33" spans="2:14" ht="18.75">
      <c r="B33" s="55"/>
      <c r="C33" s="56"/>
      <c r="D33" s="56"/>
      <c r="E33" s="56"/>
      <c r="F33" s="56"/>
      <c r="G33" s="56"/>
      <c r="H33" s="56"/>
      <c r="I33" s="55"/>
      <c r="J33" s="57"/>
      <c r="K33" s="57"/>
      <c r="L33" s="57"/>
      <c r="M33" s="57"/>
      <c r="N33" s="57"/>
    </row>
    <row r="34" spans="2:14" ht="18.75">
      <c r="B34" s="55"/>
      <c r="C34" s="56"/>
      <c r="D34" s="56"/>
      <c r="E34" s="56"/>
      <c r="F34" s="56"/>
      <c r="G34" s="56"/>
      <c r="H34" s="56"/>
      <c r="I34" s="55"/>
      <c r="J34" s="57"/>
      <c r="K34" s="57"/>
      <c r="L34" s="57"/>
      <c r="M34" s="57"/>
      <c r="N34" s="57"/>
    </row>
    <row r="35" spans="2:14" ht="18.75">
      <c r="B35" s="55"/>
      <c r="C35" s="56"/>
      <c r="D35" s="56"/>
      <c r="E35" s="56"/>
      <c r="F35" s="56"/>
      <c r="G35" s="56"/>
      <c r="H35" s="56"/>
      <c r="I35" s="55"/>
      <c r="J35" s="57"/>
      <c r="K35" s="57"/>
      <c r="L35" s="57"/>
      <c r="M35" s="57"/>
      <c r="N35" s="57"/>
    </row>
    <row r="36" spans="2:14" ht="18.75">
      <c r="B36" s="55"/>
      <c r="C36" s="56"/>
      <c r="D36" s="56"/>
      <c r="E36" s="56"/>
      <c r="F36" s="56"/>
      <c r="G36" s="56"/>
      <c r="H36" s="56"/>
      <c r="I36" s="55"/>
      <c r="J36" s="57"/>
      <c r="K36" s="57"/>
      <c r="L36" s="57"/>
      <c r="M36" s="57"/>
      <c r="N36" s="57"/>
    </row>
    <row r="37" spans="2:14" ht="18.75">
      <c r="B37" s="55"/>
      <c r="C37" s="56"/>
      <c r="D37" s="56"/>
      <c r="E37" s="56"/>
      <c r="F37" s="56"/>
      <c r="G37" s="56"/>
      <c r="H37" s="56"/>
      <c r="I37" s="55"/>
      <c r="J37" s="57"/>
      <c r="K37" s="57"/>
      <c r="L37" s="57"/>
      <c r="M37" s="57"/>
      <c r="N37" s="57"/>
    </row>
    <row r="38" spans="2:14" ht="18.75">
      <c r="B38" s="55"/>
      <c r="C38" s="56"/>
      <c r="D38" s="56"/>
      <c r="E38" s="56"/>
      <c r="F38" s="56"/>
      <c r="G38" s="56"/>
      <c r="H38" s="56"/>
      <c r="I38" s="55"/>
      <c r="J38" s="57"/>
      <c r="K38" s="57"/>
      <c r="L38" s="57"/>
      <c r="M38" s="57"/>
      <c r="N38" s="57"/>
    </row>
    <row r="39" spans="2:14" ht="18.75">
      <c r="B39" s="55"/>
      <c r="C39" s="56"/>
      <c r="D39" s="56"/>
      <c r="E39" s="56"/>
      <c r="F39" s="56"/>
      <c r="G39" s="56"/>
      <c r="H39" s="56"/>
      <c r="I39" s="55"/>
      <c r="J39" s="57"/>
      <c r="K39" s="57"/>
      <c r="L39" s="57"/>
      <c r="M39" s="57"/>
      <c r="N39" s="57"/>
    </row>
    <row r="40" spans="2:14" ht="18.75">
      <c r="B40" s="55"/>
      <c r="C40" s="56"/>
      <c r="D40" s="56"/>
      <c r="E40" s="56"/>
      <c r="F40" s="56"/>
      <c r="G40" s="56"/>
      <c r="H40" s="56"/>
      <c r="I40" s="55"/>
      <c r="J40" s="57"/>
      <c r="K40" s="57"/>
      <c r="L40" s="57"/>
      <c r="M40" s="57"/>
      <c r="N40" s="57"/>
    </row>
    <row r="41" spans="2:14" ht="18.75">
      <c r="B41" s="55"/>
      <c r="C41" s="56"/>
      <c r="D41" s="56"/>
      <c r="E41" s="56"/>
      <c r="F41" s="56"/>
      <c r="G41" s="56"/>
      <c r="H41" s="56"/>
      <c r="I41" s="55"/>
      <c r="J41" s="57"/>
      <c r="K41" s="57"/>
      <c r="L41" s="57"/>
      <c r="M41" s="57"/>
      <c r="N41" s="57"/>
    </row>
    <row r="42" spans="2:14" ht="18.75">
      <c r="B42" s="55"/>
      <c r="C42" s="56"/>
      <c r="D42" s="56"/>
      <c r="E42" s="56"/>
      <c r="F42" s="56"/>
      <c r="G42" s="56"/>
      <c r="H42" s="56"/>
      <c r="I42" s="55"/>
      <c r="J42" s="57"/>
      <c r="K42" s="57"/>
      <c r="L42" s="57"/>
      <c r="M42" s="57"/>
      <c r="N42" s="57"/>
    </row>
    <row r="43" spans="2:14" ht="18.75">
      <c r="B43" s="55"/>
      <c r="C43" s="56"/>
      <c r="D43" s="56"/>
      <c r="E43" s="56"/>
      <c r="F43" s="56"/>
      <c r="G43" s="56"/>
      <c r="H43" s="56"/>
      <c r="I43" s="55"/>
      <c r="J43" s="57"/>
      <c r="K43" s="57"/>
      <c r="L43" s="57"/>
      <c r="M43" s="57"/>
      <c r="N43" s="57"/>
    </row>
    <row r="44" spans="2:14" ht="18.75">
      <c r="B44" s="55"/>
      <c r="C44" s="56"/>
      <c r="D44" s="56"/>
      <c r="E44" s="56"/>
      <c r="F44" s="56"/>
      <c r="G44" s="56"/>
      <c r="H44" s="56"/>
      <c r="I44" s="55"/>
      <c r="J44" s="57"/>
      <c r="K44" s="57"/>
      <c r="L44" s="57"/>
      <c r="M44" s="57"/>
      <c r="N44" s="57"/>
    </row>
    <row r="45" spans="2:14" ht="18.75">
      <c r="B45" s="55"/>
      <c r="C45" s="56"/>
      <c r="D45" s="56"/>
      <c r="E45" s="56"/>
      <c r="F45" s="56"/>
      <c r="G45" s="56"/>
      <c r="H45" s="56"/>
      <c r="I45" s="55"/>
      <c r="J45" s="57"/>
      <c r="K45" s="57"/>
      <c r="L45" s="57"/>
      <c r="M45" s="57"/>
      <c r="N45" s="57"/>
    </row>
    <row r="46" spans="2:14" ht="18.75">
      <c r="B46" s="55"/>
      <c r="C46" s="56"/>
      <c r="D46" s="56"/>
      <c r="E46" s="56"/>
      <c r="F46" s="56"/>
      <c r="G46" s="56"/>
      <c r="H46" s="56"/>
      <c r="I46" s="55"/>
      <c r="J46" s="57"/>
      <c r="K46" s="57"/>
      <c r="L46" s="57"/>
      <c r="M46" s="57"/>
      <c r="N46" s="57"/>
    </row>
    <row r="47" spans="2:14" ht="18.75">
      <c r="B47" s="55"/>
      <c r="C47" s="56"/>
      <c r="D47" s="56"/>
      <c r="E47" s="56"/>
      <c r="F47" s="56"/>
      <c r="G47" s="56"/>
      <c r="H47" s="56"/>
      <c r="I47" s="55"/>
      <c r="J47" s="57"/>
      <c r="K47" s="57"/>
      <c r="L47" s="57"/>
      <c r="M47" s="57"/>
      <c r="N47" s="57"/>
    </row>
    <row r="48" spans="2:14" ht="18.75">
      <c r="B48" s="55"/>
      <c r="C48" s="56"/>
      <c r="D48" s="56"/>
      <c r="E48" s="56"/>
      <c r="F48" s="56"/>
      <c r="G48" s="56"/>
      <c r="H48" s="56"/>
      <c r="I48" s="55"/>
      <c r="J48" s="57"/>
      <c r="K48" s="57"/>
      <c r="L48" s="57"/>
      <c r="M48" s="57"/>
      <c r="N48" s="57"/>
    </row>
    <row r="49" spans="2:14" ht="18.75">
      <c r="B49" s="55"/>
      <c r="C49" s="56"/>
      <c r="D49" s="56"/>
      <c r="E49" s="56"/>
      <c r="F49" s="56"/>
      <c r="G49" s="56"/>
      <c r="H49" s="56"/>
      <c r="I49" s="55"/>
      <c r="J49" s="57"/>
      <c r="K49" s="57"/>
      <c r="L49" s="57"/>
      <c r="M49" s="57"/>
      <c r="N49" s="57"/>
    </row>
    <row r="50" spans="2:14" ht="18.75">
      <c r="B50" s="55"/>
      <c r="C50" s="56"/>
      <c r="D50" s="56"/>
      <c r="E50" s="56"/>
      <c r="F50" s="56"/>
      <c r="G50" s="56"/>
      <c r="H50" s="56"/>
      <c r="I50" s="55"/>
      <c r="J50" s="57"/>
      <c r="K50" s="57"/>
      <c r="L50" s="57"/>
      <c r="M50" s="57"/>
      <c r="N50" s="57"/>
    </row>
    <row r="51" spans="2:14" ht="18.75">
      <c r="B51" s="55"/>
      <c r="C51" s="56"/>
      <c r="D51" s="56"/>
      <c r="E51" s="56"/>
      <c r="F51" s="56"/>
      <c r="G51" s="56"/>
      <c r="H51" s="56"/>
      <c r="I51" s="55"/>
      <c r="J51" s="57"/>
      <c r="K51" s="57"/>
      <c r="L51" s="57"/>
      <c r="M51" s="57"/>
      <c r="N51" s="57"/>
    </row>
    <row r="52" spans="2:14" ht="18.75">
      <c r="B52" s="55"/>
      <c r="C52" s="56"/>
      <c r="D52" s="56"/>
      <c r="E52" s="56"/>
      <c r="F52" s="56"/>
      <c r="G52" s="56"/>
      <c r="H52" s="56"/>
      <c r="I52" s="55"/>
      <c r="J52" s="57"/>
      <c r="K52" s="57"/>
      <c r="L52" s="57"/>
      <c r="M52" s="57"/>
      <c r="N52" s="57"/>
    </row>
    <row r="53" spans="2:14" ht="18.75">
      <c r="B53" s="55"/>
      <c r="C53" s="56"/>
      <c r="D53" s="56"/>
      <c r="E53" s="56"/>
      <c r="F53" s="56"/>
      <c r="G53" s="56"/>
      <c r="H53" s="56"/>
      <c r="I53" s="55"/>
      <c r="J53" s="57"/>
      <c r="K53" s="57"/>
      <c r="L53" s="57"/>
      <c r="M53" s="57"/>
      <c r="N53" s="57"/>
    </row>
    <row r="54" spans="2:14" ht="18.75">
      <c r="B54" s="55"/>
      <c r="C54" s="56"/>
      <c r="D54" s="56"/>
      <c r="E54" s="56"/>
      <c r="F54" s="56"/>
      <c r="G54" s="56"/>
      <c r="H54" s="56"/>
      <c r="I54" s="55"/>
      <c r="J54" s="57"/>
      <c r="K54" s="57"/>
      <c r="L54" s="57"/>
      <c r="M54" s="57"/>
      <c r="N54" s="57"/>
    </row>
    <row r="55" spans="2:14" ht="18.75">
      <c r="B55" s="55"/>
      <c r="C55" s="56"/>
      <c r="D55" s="56"/>
      <c r="E55" s="56"/>
      <c r="F55" s="56"/>
      <c r="G55" s="56"/>
      <c r="H55" s="56"/>
      <c r="I55" s="55"/>
      <c r="J55" s="57"/>
      <c r="K55" s="57"/>
      <c r="L55" s="57"/>
      <c r="M55" s="57"/>
      <c r="N55" s="57"/>
    </row>
    <row r="56" spans="2:14" ht="18.75">
      <c r="B56" s="55"/>
      <c r="C56" s="56"/>
      <c r="D56" s="56"/>
      <c r="E56" s="56"/>
      <c r="F56" s="56"/>
      <c r="G56" s="56"/>
      <c r="H56" s="56"/>
      <c r="I56" s="55"/>
      <c r="J56" s="57"/>
      <c r="K56" s="57"/>
      <c r="L56" s="57"/>
      <c r="M56" s="57"/>
      <c r="N56" s="57"/>
    </row>
    <row r="57" spans="2:14" ht="18.75">
      <c r="B57" s="55"/>
      <c r="C57" s="56"/>
      <c r="D57" s="56"/>
      <c r="E57" s="56"/>
      <c r="F57" s="56"/>
      <c r="G57" s="56"/>
      <c r="H57" s="56"/>
      <c r="I57" s="55"/>
      <c r="J57" s="57"/>
      <c r="K57" s="57"/>
      <c r="L57" s="57"/>
      <c r="M57" s="57"/>
      <c r="N57" s="57"/>
    </row>
    <row r="58" spans="2:14" ht="18.75">
      <c r="B58" s="55"/>
      <c r="C58" s="56"/>
      <c r="D58" s="56"/>
      <c r="E58" s="56"/>
      <c r="F58" s="56"/>
      <c r="G58" s="56"/>
      <c r="H58" s="56"/>
      <c r="I58" s="55"/>
      <c r="J58" s="57"/>
      <c r="K58" s="57"/>
      <c r="L58" s="57"/>
      <c r="M58" s="57"/>
      <c r="N58" s="57"/>
    </row>
    <row r="59" spans="2:14" ht="18.75">
      <c r="B59" s="55"/>
      <c r="C59" s="56"/>
      <c r="D59" s="56"/>
      <c r="E59" s="56"/>
      <c r="F59" s="56"/>
      <c r="G59" s="56"/>
      <c r="H59" s="56"/>
      <c r="I59" s="55"/>
      <c r="J59" s="57"/>
      <c r="K59" s="57"/>
      <c r="L59" s="57"/>
      <c r="M59" s="57"/>
      <c r="N59" s="57"/>
    </row>
    <row r="60" spans="2:14" ht="18.75">
      <c r="B60" s="55"/>
      <c r="C60" s="56"/>
      <c r="D60" s="56"/>
      <c r="E60" s="56"/>
      <c r="F60" s="56"/>
      <c r="G60" s="56"/>
      <c r="H60" s="56"/>
      <c r="I60" s="55"/>
      <c r="J60" s="57"/>
      <c r="K60" s="57"/>
      <c r="L60" s="57"/>
      <c r="M60" s="57"/>
      <c r="N60" s="57"/>
    </row>
    <row r="61" spans="2:14" ht="18.75">
      <c r="B61" s="55"/>
      <c r="C61" s="56"/>
      <c r="D61" s="56"/>
      <c r="E61" s="56"/>
      <c r="F61" s="56"/>
      <c r="G61" s="56"/>
      <c r="H61" s="56"/>
      <c r="I61" s="55"/>
      <c r="J61" s="57"/>
      <c r="K61" s="57"/>
      <c r="L61" s="57"/>
      <c r="M61" s="57"/>
      <c r="N61" s="57"/>
    </row>
    <row r="62" spans="2:14" ht="18.75">
      <c r="B62" s="55"/>
      <c r="C62" s="56"/>
      <c r="D62" s="56"/>
      <c r="E62" s="56"/>
      <c r="F62" s="56"/>
      <c r="G62" s="56"/>
      <c r="H62" s="56"/>
      <c r="I62" s="55"/>
      <c r="J62" s="57"/>
      <c r="K62" s="57"/>
      <c r="L62" s="57"/>
      <c r="M62" s="57"/>
      <c r="N62" s="57"/>
    </row>
    <row r="63" spans="2:14" ht="18.75">
      <c r="B63" s="55"/>
      <c r="C63" s="56"/>
      <c r="D63" s="56"/>
      <c r="E63" s="56"/>
      <c r="F63" s="56"/>
      <c r="G63" s="56"/>
      <c r="H63" s="56"/>
      <c r="I63" s="55"/>
      <c r="J63" s="57"/>
      <c r="K63" s="57"/>
      <c r="L63" s="57"/>
      <c r="M63" s="57"/>
      <c r="N63" s="57"/>
    </row>
    <row r="64" spans="2:14" ht="18.75">
      <c r="B64" s="55"/>
      <c r="C64" s="56"/>
      <c r="D64" s="56"/>
      <c r="E64" s="56"/>
      <c r="F64" s="56"/>
      <c r="G64" s="56"/>
      <c r="H64" s="56"/>
      <c r="I64" s="55"/>
      <c r="J64" s="57"/>
      <c r="K64" s="57"/>
      <c r="L64" s="57"/>
      <c r="M64" s="57"/>
      <c r="N64" s="57"/>
    </row>
    <row r="65" spans="2:14" ht="18.75">
      <c r="B65" s="55"/>
      <c r="C65" s="56"/>
      <c r="D65" s="56"/>
      <c r="E65" s="56"/>
      <c r="F65" s="56"/>
      <c r="G65" s="56"/>
      <c r="H65" s="56"/>
      <c r="I65" s="55"/>
      <c r="J65" s="57"/>
      <c r="K65" s="57"/>
      <c r="L65" s="57"/>
      <c r="M65" s="57"/>
      <c r="N65" s="57"/>
    </row>
    <row r="66" spans="2:14" ht="18.75">
      <c r="B66" s="55"/>
      <c r="C66" s="56"/>
      <c r="D66" s="56"/>
      <c r="E66" s="56"/>
      <c r="F66" s="56"/>
      <c r="G66" s="56"/>
      <c r="H66" s="56"/>
      <c r="I66" s="55"/>
      <c r="J66" s="57"/>
      <c r="K66" s="57"/>
      <c r="L66" s="57"/>
      <c r="M66" s="57"/>
      <c r="N66" s="57"/>
    </row>
    <row r="67" spans="2:14" ht="18.75">
      <c r="B67" s="55"/>
      <c r="C67" s="56"/>
      <c r="D67" s="56"/>
      <c r="E67" s="56"/>
      <c r="F67" s="56"/>
      <c r="G67" s="56"/>
      <c r="H67" s="56"/>
      <c r="I67" s="55"/>
      <c r="J67" s="57"/>
      <c r="K67" s="57"/>
      <c r="L67" s="57"/>
      <c r="M67" s="57"/>
      <c r="N67" s="57"/>
    </row>
    <row r="68" spans="2:14" ht="18.75">
      <c r="B68" s="55"/>
      <c r="C68" s="56"/>
      <c r="D68" s="56"/>
      <c r="E68" s="56"/>
      <c r="F68" s="56"/>
      <c r="G68" s="56"/>
      <c r="H68" s="56"/>
      <c r="I68" s="55"/>
      <c r="J68" s="57"/>
      <c r="K68" s="57"/>
      <c r="L68" s="57"/>
      <c r="M68" s="57"/>
      <c r="N68" s="57"/>
    </row>
    <row r="69" spans="2:14" ht="18.75">
      <c r="B69" s="55"/>
      <c r="C69" s="56"/>
      <c r="D69" s="56"/>
      <c r="E69" s="56"/>
      <c r="F69" s="56"/>
      <c r="G69" s="56"/>
      <c r="H69" s="56"/>
      <c r="I69" s="55"/>
      <c r="J69" s="57"/>
      <c r="K69" s="57"/>
      <c r="L69" s="57"/>
      <c r="M69" s="57"/>
      <c r="N69" s="57"/>
    </row>
    <row r="70" spans="2:14" ht="18.75">
      <c r="B70" s="55"/>
      <c r="C70" s="56"/>
      <c r="D70" s="56"/>
      <c r="E70" s="56"/>
      <c r="F70" s="56"/>
      <c r="G70" s="56"/>
      <c r="H70" s="56"/>
      <c r="I70" s="55"/>
      <c r="J70" s="57"/>
      <c r="K70" s="57"/>
      <c r="L70" s="57"/>
      <c r="M70" s="57"/>
      <c r="N70" s="57"/>
    </row>
    <row r="71" spans="2:14" ht="18.75">
      <c r="B71" s="55"/>
      <c r="C71" s="56"/>
      <c r="D71" s="56"/>
      <c r="E71" s="56"/>
      <c r="F71" s="56"/>
      <c r="G71" s="56"/>
      <c r="H71" s="56"/>
      <c r="I71" s="55"/>
      <c r="J71" s="57"/>
      <c r="K71" s="57"/>
      <c r="L71" s="57"/>
      <c r="M71" s="57"/>
      <c r="N71" s="57"/>
    </row>
    <row r="72" spans="2:14" ht="18.75">
      <c r="B72" s="55"/>
      <c r="C72" s="56"/>
      <c r="D72" s="56"/>
      <c r="E72" s="56"/>
      <c r="F72" s="56"/>
      <c r="G72" s="56"/>
      <c r="H72" s="56"/>
      <c r="I72" s="55"/>
      <c r="J72" s="57"/>
      <c r="K72" s="57"/>
      <c r="L72" s="57"/>
      <c r="M72" s="57"/>
      <c r="N72" s="57"/>
    </row>
    <row r="73" spans="2:14" ht="18.75">
      <c r="B73" s="55"/>
      <c r="C73" s="56"/>
      <c r="D73" s="56"/>
      <c r="E73" s="56"/>
      <c r="F73" s="56"/>
      <c r="G73" s="56"/>
      <c r="H73" s="56"/>
      <c r="I73" s="55"/>
      <c r="J73" s="57"/>
      <c r="K73" s="57"/>
      <c r="L73" s="57"/>
      <c r="M73" s="57"/>
      <c r="N73" s="57"/>
    </row>
    <row r="74" spans="2:14" ht="18.75">
      <c r="B74" s="55"/>
      <c r="C74" s="56"/>
      <c r="D74" s="56"/>
      <c r="E74" s="56"/>
      <c r="F74" s="56"/>
      <c r="G74" s="56"/>
      <c r="H74" s="56"/>
      <c r="I74" s="55"/>
      <c r="J74" s="57"/>
      <c r="K74" s="57"/>
      <c r="L74" s="57"/>
      <c r="M74" s="57"/>
      <c r="N74" s="57"/>
    </row>
    <row r="75" spans="2:14" ht="18.75">
      <c r="B75" s="55"/>
      <c r="C75" s="56"/>
      <c r="D75" s="56"/>
      <c r="E75" s="56"/>
      <c r="F75" s="56"/>
      <c r="G75" s="56"/>
      <c r="H75" s="56"/>
      <c r="I75" s="55"/>
      <c r="J75" s="57"/>
      <c r="K75" s="57"/>
      <c r="L75" s="57"/>
      <c r="M75" s="57"/>
      <c r="N75" s="57"/>
    </row>
    <row r="76" spans="2:14" ht="18.75">
      <c r="B76" s="55"/>
      <c r="C76" s="56"/>
      <c r="D76" s="56"/>
      <c r="E76" s="56"/>
      <c r="F76" s="56"/>
      <c r="G76" s="56"/>
      <c r="H76" s="56"/>
      <c r="I76" s="55"/>
      <c r="J76" s="57"/>
      <c r="K76" s="57"/>
      <c r="L76" s="57"/>
      <c r="M76" s="57"/>
      <c r="N76" s="57"/>
    </row>
    <row r="77" spans="2:14" ht="18.75">
      <c r="B77" s="55"/>
      <c r="C77" s="56"/>
      <c r="D77" s="56"/>
      <c r="E77" s="56"/>
      <c r="F77" s="56"/>
      <c r="G77" s="56"/>
      <c r="H77" s="56"/>
      <c r="I77" s="55"/>
      <c r="J77" s="57"/>
      <c r="K77" s="57"/>
      <c r="L77" s="57"/>
      <c r="M77" s="57"/>
      <c r="N77" s="57"/>
    </row>
    <row r="78" spans="2:14" ht="18.75">
      <c r="B78" s="55"/>
      <c r="C78" s="56"/>
      <c r="D78" s="56"/>
      <c r="E78" s="56"/>
      <c r="F78" s="56"/>
      <c r="G78" s="56"/>
      <c r="H78" s="56"/>
      <c r="I78" s="55"/>
      <c r="J78" s="57"/>
      <c r="K78" s="57"/>
      <c r="L78" s="57"/>
      <c r="M78" s="57"/>
      <c r="N78" s="57"/>
    </row>
    <row r="79" spans="2:14" ht="18.75">
      <c r="B79" s="55"/>
      <c r="C79" s="56"/>
      <c r="D79" s="56"/>
      <c r="E79" s="56"/>
      <c r="F79" s="56"/>
      <c r="G79" s="56"/>
      <c r="H79" s="56"/>
      <c r="I79" s="55"/>
      <c r="J79" s="57"/>
      <c r="K79" s="57"/>
      <c r="L79" s="57"/>
      <c r="M79" s="57"/>
      <c r="N79" s="57"/>
    </row>
    <row r="80" spans="2:14" ht="18.75">
      <c r="B80" s="55"/>
      <c r="C80" s="56"/>
      <c r="D80" s="56"/>
      <c r="E80" s="56"/>
      <c r="F80" s="56"/>
      <c r="G80" s="56"/>
      <c r="H80" s="56"/>
      <c r="I80" s="55"/>
      <c r="J80" s="57"/>
      <c r="K80" s="57"/>
      <c r="L80" s="57"/>
      <c r="M80" s="57"/>
      <c r="N80" s="57"/>
    </row>
    <row r="81" spans="2:14" ht="18.75">
      <c r="B81" s="55"/>
      <c r="C81" s="56"/>
      <c r="D81" s="56"/>
      <c r="E81" s="56"/>
      <c r="F81" s="56"/>
      <c r="G81" s="56"/>
      <c r="H81" s="56"/>
      <c r="I81" s="55"/>
      <c r="J81" s="57"/>
      <c r="K81" s="57"/>
      <c r="L81" s="57"/>
      <c r="M81" s="57"/>
      <c r="N81" s="57"/>
    </row>
    <row r="82" spans="2:14" ht="18.75">
      <c r="B82" s="55"/>
      <c r="C82" s="56"/>
      <c r="D82" s="56"/>
      <c r="E82" s="56"/>
      <c r="F82" s="56"/>
      <c r="G82" s="56"/>
      <c r="H82" s="56"/>
      <c r="I82" s="55"/>
      <c r="J82" s="57"/>
      <c r="K82" s="57"/>
      <c r="L82" s="57"/>
      <c r="M82" s="57"/>
      <c r="N82" s="57"/>
    </row>
    <row r="83" spans="2:14" ht="18.75">
      <c r="B83" s="55"/>
      <c r="C83" s="56"/>
      <c r="D83" s="56"/>
      <c r="E83" s="56"/>
      <c r="F83" s="56"/>
      <c r="G83" s="56"/>
      <c r="H83" s="56"/>
      <c r="I83" s="55"/>
      <c r="J83" s="57"/>
      <c r="K83" s="57"/>
      <c r="L83" s="57"/>
      <c r="M83" s="57"/>
      <c r="N83" s="57"/>
    </row>
    <row r="84" spans="2:14" ht="18.75">
      <c r="B84" s="55"/>
      <c r="C84" s="56"/>
      <c r="D84" s="56"/>
      <c r="E84" s="56"/>
      <c r="F84" s="56"/>
      <c r="G84" s="56"/>
      <c r="H84" s="56"/>
      <c r="I84" s="55"/>
      <c r="J84" s="57"/>
      <c r="K84" s="57"/>
      <c r="L84" s="57"/>
      <c r="M84" s="57"/>
      <c r="N84" s="57"/>
    </row>
    <row r="85" spans="2:14" ht="18.75">
      <c r="B85" s="55"/>
      <c r="C85" s="56"/>
      <c r="D85" s="56"/>
      <c r="E85" s="56"/>
      <c r="F85" s="56"/>
      <c r="G85" s="56"/>
      <c r="H85" s="56"/>
      <c r="I85" s="55"/>
      <c r="J85" s="57"/>
      <c r="K85" s="57"/>
      <c r="L85" s="57"/>
      <c r="M85" s="57"/>
      <c r="N85" s="57"/>
    </row>
    <row r="86" spans="2:14" ht="18.75">
      <c r="B86" s="55"/>
      <c r="C86" s="56"/>
      <c r="D86" s="56"/>
      <c r="E86" s="56"/>
      <c r="F86" s="56"/>
      <c r="G86" s="56"/>
      <c r="H86" s="56"/>
      <c r="I86" s="55"/>
      <c r="J86" s="57"/>
      <c r="K86" s="57"/>
      <c r="L86" s="57"/>
      <c r="M86" s="57"/>
      <c r="N86" s="57"/>
    </row>
    <row r="87" spans="2:14" ht="18.75">
      <c r="B87" s="55"/>
      <c r="C87" s="56"/>
      <c r="D87" s="56"/>
      <c r="E87" s="56"/>
      <c r="F87" s="56"/>
      <c r="G87" s="56"/>
      <c r="H87" s="56"/>
      <c r="I87" s="55"/>
      <c r="J87" s="57"/>
      <c r="K87" s="57"/>
      <c r="L87" s="57"/>
      <c r="M87" s="57"/>
      <c r="N87" s="57"/>
    </row>
    <row r="88" spans="2:14" ht="18.75">
      <c r="B88" s="55"/>
      <c r="C88" s="56"/>
      <c r="D88" s="56"/>
      <c r="E88" s="56"/>
      <c r="F88" s="56"/>
      <c r="G88" s="56"/>
      <c r="H88" s="56"/>
      <c r="I88" s="55"/>
      <c r="J88" s="57"/>
      <c r="K88" s="57"/>
      <c r="L88" s="57"/>
      <c r="M88" s="57"/>
      <c r="N88" s="57"/>
    </row>
    <row r="89" spans="2:14" ht="18.75">
      <c r="B89" s="55"/>
      <c r="C89" s="56"/>
      <c r="D89" s="56"/>
      <c r="E89" s="56"/>
      <c r="F89" s="56"/>
      <c r="G89" s="56"/>
      <c r="H89" s="56"/>
      <c r="I89" s="55"/>
      <c r="J89" s="57"/>
      <c r="K89" s="57"/>
      <c r="L89" s="57"/>
      <c r="M89" s="57"/>
      <c r="N89" s="57"/>
    </row>
    <row r="90" spans="2:14" ht="18.75">
      <c r="B90" s="55"/>
      <c r="C90" s="56"/>
      <c r="D90" s="56"/>
      <c r="E90" s="56"/>
      <c r="F90" s="56"/>
      <c r="G90" s="56"/>
      <c r="H90" s="56"/>
      <c r="I90" s="55"/>
      <c r="J90" s="57"/>
      <c r="K90" s="57"/>
      <c r="L90" s="57"/>
      <c r="M90" s="57"/>
      <c r="N90" s="57"/>
    </row>
    <row r="91" spans="2:14" ht="18.75">
      <c r="B91" s="55"/>
      <c r="C91" s="56"/>
      <c r="D91" s="56"/>
      <c r="E91" s="56"/>
      <c r="F91" s="56"/>
      <c r="G91" s="56"/>
      <c r="H91" s="56"/>
      <c r="I91" s="55"/>
      <c r="J91" s="57"/>
      <c r="K91" s="57"/>
      <c r="L91" s="57"/>
      <c r="M91" s="57"/>
      <c r="N91" s="57"/>
    </row>
    <row r="92" spans="2:14" ht="18.75">
      <c r="B92" s="55"/>
      <c r="C92" s="56"/>
      <c r="D92" s="56"/>
      <c r="E92" s="56"/>
      <c r="F92" s="56"/>
      <c r="G92" s="56"/>
      <c r="H92" s="56"/>
      <c r="I92" s="55"/>
      <c r="J92" s="57"/>
      <c r="K92" s="57"/>
      <c r="L92" s="57"/>
      <c r="M92" s="57"/>
      <c r="N92" s="57"/>
    </row>
    <row r="93" spans="2:14" ht="18.75">
      <c r="B93" s="55"/>
      <c r="C93" s="56"/>
      <c r="D93" s="56"/>
      <c r="E93" s="56"/>
      <c r="F93" s="56"/>
      <c r="G93" s="56"/>
      <c r="H93" s="56"/>
      <c r="I93" s="55"/>
      <c r="J93" s="57"/>
      <c r="K93" s="57"/>
      <c r="L93" s="57"/>
      <c r="M93" s="57"/>
      <c r="N93" s="57"/>
    </row>
    <row r="94" spans="2:14" ht="18.75">
      <c r="B94" s="55"/>
      <c r="C94" s="56"/>
      <c r="D94" s="56"/>
      <c r="E94" s="56"/>
      <c r="F94" s="56"/>
      <c r="G94" s="56"/>
      <c r="H94" s="56"/>
      <c r="I94" s="55"/>
      <c r="J94" s="57"/>
      <c r="K94" s="57"/>
      <c r="L94" s="57"/>
      <c r="M94" s="57"/>
      <c r="N94" s="57"/>
    </row>
    <row r="95" spans="2:14" ht="18.75">
      <c r="B95" s="55"/>
      <c r="C95" s="56"/>
      <c r="D95" s="56"/>
      <c r="E95" s="56"/>
      <c r="F95" s="56"/>
      <c r="G95" s="56"/>
      <c r="H95" s="56"/>
      <c r="I95" s="55"/>
      <c r="J95" s="57"/>
      <c r="K95" s="57"/>
      <c r="L95" s="57"/>
      <c r="M95" s="57"/>
      <c r="N95" s="57"/>
    </row>
    <row r="96" spans="2:14" ht="18.75">
      <c r="B96" s="55"/>
      <c r="C96" s="56"/>
      <c r="D96" s="56"/>
      <c r="E96" s="56"/>
      <c r="F96" s="56"/>
      <c r="G96" s="56"/>
      <c r="H96" s="56"/>
      <c r="I96" s="55"/>
      <c r="J96" s="57"/>
      <c r="K96" s="57"/>
      <c r="L96" s="57"/>
      <c r="M96" s="57"/>
      <c r="N96" s="57"/>
    </row>
    <row r="97" spans="2:14" ht="18.75">
      <c r="B97" s="55"/>
      <c r="C97" s="56"/>
      <c r="D97" s="56"/>
      <c r="E97" s="56"/>
      <c r="F97" s="56"/>
      <c r="G97" s="56"/>
      <c r="H97" s="56"/>
      <c r="I97" s="55"/>
      <c r="J97" s="57"/>
      <c r="K97" s="57"/>
      <c r="L97" s="57"/>
      <c r="M97" s="57"/>
      <c r="N97" s="57"/>
    </row>
    <row r="98" spans="2:14" ht="18.75">
      <c r="B98" s="55"/>
      <c r="C98" s="56"/>
      <c r="D98" s="56"/>
      <c r="E98" s="56"/>
      <c r="F98" s="56"/>
      <c r="G98" s="56"/>
      <c r="H98" s="56"/>
      <c r="I98" s="55"/>
      <c r="J98" s="57"/>
      <c r="K98" s="57"/>
      <c r="L98" s="57"/>
      <c r="M98" s="57"/>
      <c r="N98" s="57"/>
    </row>
    <row r="99" spans="2:14" ht="18.75">
      <c r="B99" s="55"/>
      <c r="C99" s="56"/>
      <c r="D99" s="56"/>
      <c r="E99" s="56"/>
      <c r="F99" s="56"/>
      <c r="G99" s="56"/>
      <c r="H99" s="56"/>
      <c r="I99" s="55"/>
      <c r="J99" s="57"/>
      <c r="K99" s="57"/>
      <c r="L99" s="57"/>
      <c r="M99" s="57"/>
      <c r="N99" s="57"/>
    </row>
    <row r="100" spans="2:14" ht="18.75">
      <c r="B100" s="55"/>
      <c r="C100" s="56"/>
      <c r="D100" s="56"/>
      <c r="E100" s="56"/>
      <c r="F100" s="56"/>
      <c r="G100" s="56"/>
      <c r="H100" s="56"/>
      <c r="I100" s="55"/>
      <c r="J100" s="57"/>
      <c r="K100" s="57"/>
      <c r="L100" s="57"/>
      <c r="M100" s="57"/>
      <c r="N100" s="57"/>
    </row>
    <row r="101" spans="2:14" ht="18.75">
      <c r="B101" s="55"/>
      <c r="C101" s="56"/>
      <c r="D101" s="56"/>
      <c r="E101" s="56"/>
      <c r="F101" s="56"/>
      <c r="G101" s="56"/>
      <c r="H101" s="56"/>
      <c r="I101" s="55"/>
      <c r="J101" s="57"/>
      <c r="K101" s="57"/>
      <c r="L101" s="57"/>
      <c r="M101" s="57"/>
      <c r="N101" s="57"/>
    </row>
    <row r="102" spans="2:14" ht="18.75">
      <c r="B102" s="55"/>
      <c r="C102" s="56"/>
      <c r="D102" s="56"/>
      <c r="E102" s="56"/>
      <c r="F102" s="56"/>
      <c r="G102" s="56"/>
      <c r="H102" s="56"/>
      <c r="I102" s="55"/>
      <c r="J102" s="57"/>
      <c r="K102" s="57"/>
      <c r="L102" s="57"/>
      <c r="M102" s="57"/>
      <c r="N102" s="57"/>
    </row>
    <row r="103" spans="2:14" ht="18.75">
      <c r="B103" s="55"/>
      <c r="C103" s="56"/>
      <c r="D103" s="56"/>
      <c r="E103" s="56"/>
      <c r="F103" s="56"/>
      <c r="G103" s="56"/>
      <c r="H103" s="56"/>
      <c r="I103" s="55"/>
      <c r="J103" s="57"/>
      <c r="K103" s="57"/>
      <c r="L103" s="57"/>
      <c r="M103" s="57"/>
      <c r="N103" s="57"/>
    </row>
    <row r="104" spans="2:14" ht="18.75">
      <c r="B104" s="55"/>
      <c r="C104" s="56"/>
      <c r="D104" s="56"/>
      <c r="E104" s="56"/>
      <c r="F104" s="56"/>
      <c r="G104" s="56"/>
      <c r="H104" s="56"/>
      <c r="I104" s="55"/>
      <c r="J104" s="57"/>
      <c r="K104" s="57"/>
      <c r="L104" s="57"/>
      <c r="M104" s="57"/>
      <c r="N104" s="57"/>
    </row>
    <row r="105" spans="2:14" ht="18.75">
      <c r="B105" s="55"/>
      <c r="C105" s="56"/>
      <c r="D105" s="56"/>
      <c r="E105" s="56"/>
      <c r="F105" s="56"/>
      <c r="G105" s="56"/>
      <c r="H105" s="56"/>
      <c r="I105" s="55"/>
      <c r="J105" s="57"/>
      <c r="K105" s="57"/>
      <c r="L105" s="57"/>
      <c r="M105" s="57"/>
      <c r="N105" s="57"/>
    </row>
    <row r="106" spans="2:14" ht="18.75">
      <c r="B106" s="55"/>
      <c r="C106" s="56"/>
      <c r="D106" s="56"/>
      <c r="E106" s="56"/>
      <c r="F106" s="56"/>
      <c r="G106" s="56"/>
      <c r="H106" s="56"/>
      <c r="I106" s="55"/>
      <c r="J106" s="57"/>
      <c r="K106" s="57"/>
      <c r="L106" s="57"/>
      <c r="M106" s="57"/>
      <c r="N106" s="57"/>
    </row>
    <row r="107" spans="2:14" ht="18.75">
      <c r="B107" s="55"/>
      <c r="C107" s="56"/>
      <c r="D107" s="56"/>
      <c r="E107" s="56"/>
      <c r="F107" s="56"/>
      <c r="G107" s="56"/>
      <c r="H107" s="56"/>
      <c r="I107" s="55"/>
      <c r="J107" s="57"/>
      <c r="K107" s="57"/>
      <c r="L107" s="57"/>
      <c r="M107" s="57"/>
      <c r="N107" s="57"/>
    </row>
    <row r="108" spans="2:14" ht="18.75">
      <c r="B108" s="55"/>
      <c r="C108" s="56"/>
      <c r="D108" s="56"/>
      <c r="E108" s="56"/>
      <c r="F108" s="56"/>
      <c r="G108" s="56"/>
      <c r="H108" s="56"/>
      <c r="I108" s="55"/>
      <c r="J108" s="57"/>
      <c r="K108" s="57"/>
      <c r="L108" s="57"/>
      <c r="M108" s="57"/>
      <c r="N108" s="57"/>
    </row>
    <row r="109" spans="2:14" ht="18.75">
      <c r="B109" s="55"/>
      <c r="C109" s="56"/>
      <c r="D109" s="56"/>
      <c r="E109" s="56"/>
      <c r="F109" s="56"/>
      <c r="G109" s="56"/>
      <c r="H109" s="56"/>
      <c r="I109" s="55"/>
      <c r="J109" s="57"/>
      <c r="K109" s="57"/>
      <c r="L109" s="57"/>
      <c r="M109" s="57"/>
      <c r="N109" s="57"/>
    </row>
    <row r="110" spans="2:14" ht="18.75">
      <c r="B110" s="55"/>
      <c r="C110" s="56"/>
      <c r="D110" s="56"/>
      <c r="E110" s="56"/>
      <c r="F110" s="56"/>
      <c r="G110" s="56"/>
      <c r="H110" s="56"/>
      <c r="I110" s="55"/>
      <c r="J110" s="57"/>
      <c r="K110" s="57"/>
      <c r="L110" s="57"/>
      <c r="M110" s="57"/>
      <c r="N110" s="57"/>
    </row>
    <row r="111" spans="2:14" ht="18.75">
      <c r="B111" s="55"/>
      <c r="C111" s="56"/>
      <c r="D111" s="56"/>
      <c r="E111" s="56"/>
      <c r="F111" s="56"/>
      <c r="G111" s="56"/>
      <c r="H111" s="56"/>
      <c r="I111" s="55"/>
      <c r="J111" s="57"/>
      <c r="K111" s="57"/>
      <c r="L111" s="57"/>
      <c r="M111" s="57"/>
      <c r="N111" s="57"/>
    </row>
    <row r="112" spans="2:14" ht="18.75">
      <c r="B112" s="55"/>
      <c r="C112" s="56"/>
      <c r="D112" s="56"/>
      <c r="E112" s="56"/>
      <c r="F112" s="56"/>
      <c r="G112" s="56"/>
      <c r="H112" s="56"/>
      <c r="I112" s="55"/>
      <c r="J112" s="57"/>
      <c r="K112" s="57"/>
      <c r="L112" s="57"/>
      <c r="M112" s="57"/>
      <c r="N112" s="57"/>
    </row>
    <row r="113" spans="2:14" ht="18.75">
      <c r="B113" s="55"/>
      <c r="C113" s="56"/>
      <c r="D113" s="56"/>
      <c r="E113" s="56"/>
      <c r="F113" s="56"/>
      <c r="G113" s="56"/>
      <c r="H113" s="56"/>
      <c r="I113" s="55"/>
      <c r="J113" s="57"/>
      <c r="K113" s="57"/>
      <c r="L113" s="57"/>
      <c r="M113" s="57"/>
      <c r="N113" s="57"/>
    </row>
    <row r="114" spans="2:14" ht="18.75">
      <c r="B114" s="55"/>
      <c r="C114" s="56"/>
      <c r="D114" s="56"/>
      <c r="E114" s="56"/>
      <c r="F114" s="56"/>
      <c r="G114" s="56"/>
      <c r="H114" s="56"/>
      <c r="I114" s="55"/>
      <c r="J114" s="57"/>
      <c r="K114" s="57"/>
      <c r="L114" s="57"/>
      <c r="M114" s="57"/>
      <c r="N114" s="57"/>
    </row>
    <row r="115" spans="2:14" ht="18.75">
      <c r="B115" s="55"/>
      <c r="C115" s="56"/>
      <c r="D115" s="56"/>
      <c r="E115" s="56"/>
      <c r="F115" s="56"/>
      <c r="G115" s="56"/>
      <c r="H115" s="56"/>
      <c r="I115" s="55"/>
      <c r="J115" s="57"/>
      <c r="K115" s="57"/>
      <c r="L115" s="57"/>
      <c r="M115" s="57"/>
      <c r="N115" s="57"/>
    </row>
    <row r="116" spans="2:14" ht="18.75">
      <c r="B116" s="55"/>
      <c r="C116" s="56"/>
      <c r="D116" s="56"/>
      <c r="E116" s="56"/>
      <c r="F116" s="56"/>
      <c r="G116" s="56"/>
      <c r="H116" s="56"/>
      <c r="I116" s="55"/>
      <c r="J116" s="57"/>
      <c r="K116" s="57"/>
      <c r="L116" s="57"/>
      <c r="M116" s="57"/>
      <c r="N116" s="57"/>
    </row>
    <row r="117" spans="2:14" ht="18.75">
      <c r="B117" s="55"/>
      <c r="C117" s="56"/>
      <c r="D117" s="56"/>
      <c r="E117" s="56"/>
      <c r="F117" s="56"/>
      <c r="G117" s="56"/>
      <c r="H117" s="56"/>
      <c r="I117" s="55"/>
      <c r="J117" s="57"/>
      <c r="K117" s="57"/>
      <c r="L117" s="57"/>
      <c r="M117" s="57"/>
      <c r="N117" s="57"/>
    </row>
    <row r="118" spans="2:14" ht="18.75">
      <c r="B118" s="55"/>
      <c r="C118" s="56"/>
      <c r="D118" s="56"/>
      <c r="E118" s="56"/>
      <c r="F118" s="56"/>
      <c r="G118" s="56"/>
      <c r="H118" s="56"/>
      <c r="I118" s="55"/>
      <c r="J118" s="57"/>
      <c r="K118" s="57"/>
      <c r="L118" s="57"/>
      <c r="M118" s="57"/>
      <c r="N118" s="57"/>
    </row>
    <row r="119" spans="2:14" ht="18.75">
      <c r="B119" s="55"/>
      <c r="C119" s="56"/>
      <c r="D119" s="56"/>
      <c r="E119" s="56"/>
      <c r="F119" s="56"/>
      <c r="G119" s="56"/>
      <c r="H119" s="56"/>
      <c r="I119" s="55"/>
      <c r="J119" s="57"/>
      <c r="K119" s="57"/>
      <c r="L119" s="57"/>
      <c r="M119" s="57"/>
      <c r="N119" s="57"/>
    </row>
    <row r="120" spans="2:14" ht="18.75">
      <c r="B120" s="55"/>
      <c r="C120" s="56"/>
      <c r="D120" s="56"/>
      <c r="E120" s="56"/>
      <c r="F120" s="56"/>
      <c r="G120" s="56"/>
      <c r="H120" s="56"/>
      <c r="I120" s="55"/>
      <c r="J120" s="57"/>
      <c r="K120" s="57"/>
      <c r="L120" s="57"/>
      <c r="M120" s="57"/>
      <c r="N120" s="57"/>
    </row>
    <row r="121" spans="2:14" ht="18.75">
      <c r="B121" s="55"/>
      <c r="C121" s="56"/>
      <c r="D121" s="56"/>
      <c r="E121" s="56"/>
      <c r="F121" s="56"/>
      <c r="G121" s="56"/>
      <c r="H121" s="56"/>
      <c r="I121" s="55"/>
      <c r="J121" s="57"/>
      <c r="K121" s="57"/>
      <c r="L121" s="57"/>
      <c r="M121" s="57"/>
      <c r="N121" s="57"/>
    </row>
    <row r="122" spans="2:14" ht="18.75">
      <c r="B122" s="55"/>
      <c r="C122" s="56"/>
      <c r="D122" s="56"/>
      <c r="E122" s="56"/>
      <c r="F122" s="56"/>
      <c r="G122" s="56"/>
      <c r="H122" s="56"/>
      <c r="I122" s="55"/>
      <c r="J122" s="57"/>
      <c r="K122" s="57"/>
      <c r="L122" s="57"/>
      <c r="M122" s="57"/>
      <c r="N122" s="57"/>
    </row>
    <row r="123" spans="2:14" ht="18.75">
      <c r="B123" s="55"/>
      <c r="C123" s="56"/>
      <c r="D123" s="56"/>
      <c r="E123" s="56"/>
      <c r="F123" s="56"/>
      <c r="G123" s="56"/>
      <c r="H123" s="56"/>
      <c r="I123" s="55"/>
      <c r="J123" s="57"/>
      <c r="K123" s="57"/>
      <c r="L123" s="57"/>
      <c r="M123" s="57"/>
      <c r="N123" s="57"/>
    </row>
    <row r="124" spans="2:14" ht="18.75">
      <c r="B124" s="55"/>
      <c r="C124" s="56"/>
      <c r="D124" s="56"/>
      <c r="E124" s="56"/>
      <c r="F124" s="56"/>
      <c r="G124" s="56"/>
      <c r="H124" s="56"/>
      <c r="I124" s="55"/>
      <c r="J124" s="57"/>
      <c r="K124" s="57"/>
      <c r="L124" s="57"/>
      <c r="M124" s="57"/>
      <c r="N124" s="57"/>
    </row>
    <row r="125" spans="2:14" ht="18.75">
      <c r="B125" s="55"/>
      <c r="C125" s="56"/>
      <c r="D125" s="56"/>
      <c r="E125" s="56"/>
      <c r="F125" s="56"/>
      <c r="G125" s="56"/>
      <c r="H125" s="56"/>
      <c r="I125" s="55"/>
      <c r="J125" s="57"/>
      <c r="K125" s="57"/>
      <c r="L125" s="57"/>
      <c r="M125" s="57"/>
      <c r="N125" s="57"/>
    </row>
    <row r="126" spans="2:14" ht="18.75">
      <c r="B126" s="55"/>
      <c r="C126" s="56"/>
      <c r="D126" s="56"/>
      <c r="E126" s="56"/>
      <c r="F126" s="56"/>
      <c r="G126" s="56"/>
      <c r="H126" s="56"/>
      <c r="I126" s="55"/>
      <c r="J126" s="57"/>
      <c r="K126" s="57"/>
      <c r="L126" s="57"/>
      <c r="M126" s="57"/>
      <c r="N126" s="57"/>
    </row>
    <row r="127" spans="2:14" ht="18.75">
      <c r="B127" s="55"/>
      <c r="C127" s="56"/>
      <c r="D127" s="56"/>
      <c r="E127" s="56"/>
      <c r="F127" s="56"/>
      <c r="G127" s="56"/>
      <c r="H127" s="56"/>
      <c r="I127" s="55"/>
      <c r="J127" s="57"/>
      <c r="K127" s="57"/>
      <c r="L127" s="57"/>
      <c r="M127" s="57"/>
      <c r="N127" s="57"/>
    </row>
    <row r="128" spans="2:14" ht="18.75">
      <c r="B128" s="55"/>
      <c r="C128" s="56"/>
      <c r="D128" s="56"/>
      <c r="E128" s="56"/>
      <c r="F128" s="56"/>
      <c r="G128" s="56"/>
      <c r="H128" s="56"/>
      <c r="I128" s="55"/>
      <c r="J128" s="57"/>
      <c r="K128" s="57"/>
      <c r="L128" s="57"/>
      <c r="M128" s="57"/>
      <c r="N128" s="57"/>
    </row>
    <row r="129" spans="2:14" ht="18.75">
      <c r="B129" s="55"/>
      <c r="C129" s="56"/>
      <c r="D129" s="56"/>
      <c r="E129" s="56"/>
      <c r="F129" s="56"/>
      <c r="G129" s="56"/>
      <c r="H129" s="56"/>
      <c r="I129" s="55"/>
      <c r="J129" s="57"/>
      <c r="K129" s="57"/>
      <c r="L129" s="57"/>
      <c r="M129" s="57"/>
      <c r="N129" s="57"/>
    </row>
    <row r="130" spans="2:14" ht="18.75">
      <c r="B130" s="55"/>
      <c r="C130" s="56"/>
      <c r="D130" s="56"/>
      <c r="E130" s="56"/>
      <c r="F130" s="56"/>
      <c r="G130" s="56"/>
      <c r="H130" s="56"/>
      <c r="I130" s="55"/>
      <c r="J130" s="57"/>
      <c r="K130" s="57"/>
      <c r="L130" s="57"/>
      <c r="M130" s="57"/>
      <c r="N130" s="57"/>
    </row>
    <row r="131" spans="2:14" ht="18.75">
      <c r="B131" s="55"/>
      <c r="C131" s="56"/>
      <c r="D131" s="56"/>
      <c r="E131" s="56"/>
      <c r="F131" s="56"/>
      <c r="G131" s="56"/>
      <c r="H131" s="56"/>
      <c r="I131" s="55"/>
      <c r="J131" s="57"/>
      <c r="K131" s="57"/>
      <c r="L131" s="57"/>
      <c r="M131" s="57"/>
      <c r="N131" s="57"/>
    </row>
    <row r="132" spans="2:14" ht="18.75">
      <c r="B132" s="55"/>
      <c r="C132" s="56"/>
      <c r="D132" s="56"/>
      <c r="E132" s="56"/>
      <c r="F132" s="56"/>
      <c r="G132" s="56"/>
      <c r="H132" s="56"/>
      <c r="I132" s="55"/>
      <c r="J132" s="57"/>
      <c r="K132" s="57"/>
      <c r="L132" s="57"/>
      <c r="M132" s="57"/>
      <c r="N132" s="57"/>
    </row>
    <row r="133" spans="2:14" ht="18.75">
      <c r="B133" s="55"/>
      <c r="C133" s="56"/>
      <c r="D133" s="56"/>
      <c r="E133" s="56"/>
      <c r="F133" s="56"/>
      <c r="G133" s="56"/>
      <c r="H133" s="56"/>
      <c r="I133" s="55"/>
      <c r="J133" s="57"/>
      <c r="K133" s="57"/>
      <c r="L133" s="57"/>
      <c r="M133" s="57"/>
      <c r="N133" s="57"/>
    </row>
    <row r="134" spans="2:14" ht="18.75">
      <c r="B134" s="55"/>
      <c r="C134" s="56"/>
      <c r="D134" s="56"/>
      <c r="E134" s="56"/>
      <c r="F134" s="56"/>
      <c r="G134" s="56"/>
      <c r="H134" s="56"/>
      <c r="I134" s="55"/>
      <c r="J134" s="57"/>
      <c r="K134" s="57"/>
      <c r="L134" s="57"/>
      <c r="M134" s="57"/>
      <c r="N134" s="57"/>
    </row>
    <row r="135" spans="2:14" ht="18.75">
      <c r="B135" s="55"/>
      <c r="C135" s="56"/>
      <c r="D135" s="56"/>
      <c r="E135" s="56"/>
      <c r="F135" s="56"/>
      <c r="G135" s="56"/>
      <c r="H135" s="56"/>
      <c r="I135" s="55"/>
      <c r="J135" s="57"/>
      <c r="K135" s="57"/>
      <c r="L135" s="57"/>
      <c r="M135" s="57"/>
      <c r="N135" s="57"/>
    </row>
    <row r="136" spans="2:14" ht="18.75">
      <c r="B136" s="55"/>
      <c r="C136" s="56"/>
      <c r="D136" s="56"/>
      <c r="E136" s="56"/>
      <c r="F136" s="56"/>
      <c r="G136" s="56"/>
      <c r="H136" s="56"/>
      <c r="I136" s="55"/>
      <c r="J136" s="57"/>
      <c r="K136" s="57"/>
      <c r="L136" s="57"/>
      <c r="M136" s="57"/>
      <c r="N136" s="57"/>
    </row>
    <row r="137" spans="2:14" ht="18.75">
      <c r="B137" s="55"/>
      <c r="C137" s="56"/>
      <c r="D137" s="56"/>
      <c r="E137" s="56"/>
      <c r="F137" s="56"/>
      <c r="G137" s="56"/>
      <c r="H137" s="56"/>
      <c r="I137" s="55"/>
      <c r="J137" s="57"/>
      <c r="K137" s="57"/>
      <c r="L137" s="57"/>
      <c r="M137" s="57"/>
      <c r="N137" s="57"/>
    </row>
    <row r="138" spans="2:14" ht="18.75">
      <c r="B138" s="55"/>
      <c r="C138" s="56"/>
      <c r="D138" s="56"/>
      <c r="E138" s="56"/>
      <c r="F138" s="56"/>
      <c r="G138" s="56"/>
      <c r="H138" s="56"/>
      <c r="I138" s="55"/>
      <c r="J138" s="57"/>
      <c r="K138" s="57"/>
      <c r="L138" s="57"/>
      <c r="M138" s="57"/>
      <c r="N138" s="57"/>
    </row>
    <row r="139" spans="2:14" ht="18.75">
      <c r="B139" s="55"/>
      <c r="C139" s="56"/>
      <c r="D139" s="56"/>
      <c r="E139" s="56"/>
      <c r="F139" s="56"/>
      <c r="G139" s="56"/>
      <c r="H139" s="56"/>
      <c r="I139" s="55"/>
      <c r="J139" s="57"/>
      <c r="K139" s="57"/>
      <c r="L139" s="57"/>
      <c r="M139" s="57"/>
      <c r="N139" s="57"/>
    </row>
    <row r="140" spans="2:14" ht="18.75">
      <c r="B140" s="55"/>
      <c r="C140" s="56"/>
      <c r="D140" s="56"/>
      <c r="E140" s="56"/>
      <c r="F140" s="56"/>
      <c r="G140" s="56"/>
      <c r="H140" s="56"/>
      <c r="I140" s="55"/>
      <c r="J140" s="57"/>
      <c r="K140" s="57"/>
      <c r="L140" s="57"/>
      <c r="M140" s="57"/>
      <c r="N140" s="57"/>
    </row>
    <row r="141" spans="2:14" ht="18.75">
      <c r="B141" s="55"/>
      <c r="C141" s="56"/>
      <c r="D141" s="56"/>
      <c r="E141" s="56"/>
      <c r="F141" s="56"/>
      <c r="G141" s="56"/>
      <c r="H141" s="56"/>
      <c r="I141" s="55"/>
      <c r="J141" s="57"/>
      <c r="K141" s="57"/>
      <c r="L141" s="57"/>
      <c r="M141" s="57"/>
      <c r="N141" s="57"/>
    </row>
    <row r="142" spans="2:14" ht="18.75">
      <c r="B142" s="55"/>
      <c r="C142" s="56"/>
      <c r="D142" s="56"/>
      <c r="E142" s="56"/>
      <c r="F142" s="56"/>
      <c r="G142" s="56"/>
      <c r="H142" s="56"/>
      <c r="I142" s="55"/>
      <c r="J142" s="57"/>
      <c r="K142" s="57"/>
      <c r="L142" s="57"/>
      <c r="M142" s="57"/>
      <c r="N142" s="57"/>
    </row>
    <row r="143" spans="2:14" ht="18.75">
      <c r="B143" s="55"/>
      <c r="C143" s="56"/>
      <c r="D143" s="56"/>
      <c r="E143" s="56"/>
      <c r="F143" s="56"/>
      <c r="G143" s="56"/>
      <c r="H143" s="56"/>
      <c r="I143" s="55"/>
      <c r="J143" s="57"/>
      <c r="K143" s="57"/>
      <c r="L143" s="57"/>
      <c r="M143" s="57"/>
      <c r="N143" s="57"/>
    </row>
    <row r="144" spans="2:14" ht="18.75">
      <c r="B144" s="55"/>
      <c r="C144" s="56"/>
      <c r="D144" s="56"/>
      <c r="E144" s="56"/>
      <c r="F144" s="56"/>
      <c r="G144" s="56"/>
      <c r="H144" s="56"/>
      <c r="I144" s="55"/>
      <c r="J144" s="57"/>
      <c r="K144" s="57"/>
      <c r="L144" s="57"/>
      <c r="M144" s="57"/>
      <c r="N144" s="57"/>
    </row>
    <row r="145" spans="2:14" ht="18.75">
      <c r="B145" s="55"/>
      <c r="C145" s="56"/>
      <c r="D145" s="56"/>
      <c r="E145" s="56"/>
      <c r="F145" s="56"/>
      <c r="G145" s="56"/>
      <c r="H145" s="56"/>
      <c r="I145" s="55"/>
      <c r="J145" s="57"/>
      <c r="K145" s="57"/>
      <c r="L145" s="57"/>
      <c r="M145" s="57"/>
      <c r="N145" s="57"/>
    </row>
    <row r="146" spans="2:14" ht="18.75">
      <c r="B146" s="55"/>
      <c r="C146" s="56"/>
      <c r="D146" s="56"/>
      <c r="E146" s="56"/>
      <c r="F146" s="56"/>
      <c r="G146" s="56"/>
      <c r="H146" s="56"/>
      <c r="I146" s="55"/>
      <c r="J146" s="57"/>
      <c r="K146" s="57"/>
      <c r="L146" s="57"/>
      <c r="M146" s="57"/>
      <c r="N146" s="57"/>
    </row>
    <row r="147" spans="2:14" ht="18.75">
      <c r="B147" s="55"/>
      <c r="C147" s="56"/>
      <c r="D147" s="56"/>
      <c r="E147" s="56"/>
      <c r="F147" s="56"/>
      <c r="G147" s="56"/>
      <c r="H147" s="56"/>
      <c r="I147" s="55"/>
      <c r="J147" s="57"/>
      <c r="K147" s="57"/>
      <c r="L147" s="57"/>
      <c r="M147" s="57"/>
      <c r="N147" s="57"/>
    </row>
    <row r="148" spans="2:14" ht="18.75">
      <c r="B148" s="55"/>
      <c r="C148" s="56"/>
      <c r="D148" s="56"/>
      <c r="E148" s="56"/>
      <c r="F148" s="56"/>
      <c r="G148" s="56"/>
      <c r="H148" s="56"/>
      <c r="I148" s="55"/>
      <c r="J148" s="57"/>
      <c r="K148" s="57"/>
      <c r="L148" s="57"/>
      <c r="M148" s="57"/>
      <c r="N148" s="57"/>
    </row>
    <row r="149" spans="2:14" ht="18.75">
      <c r="B149" s="55"/>
      <c r="C149" s="56"/>
      <c r="D149" s="56"/>
      <c r="E149" s="56"/>
      <c r="F149" s="56"/>
      <c r="G149" s="56"/>
      <c r="H149" s="56"/>
      <c r="I149" s="55"/>
      <c r="J149" s="57"/>
      <c r="K149" s="57"/>
      <c r="L149" s="57"/>
      <c r="M149" s="57"/>
      <c r="N149" s="57"/>
    </row>
    <row r="150" spans="2:14" ht="18.75">
      <c r="B150" s="55"/>
      <c r="C150" s="56"/>
      <c r="D150" s="56"/>
      <c r="E150" s="56"/>
      <c r="F150" s="56"/>
      <c r="G150" s="56"/>
      <c r="H150" s="56"/>
      <c r="I150" s="55"/>
      <c r="J150" s="57"/>
      <c r="K150" s="57"/>
      <c r="L150" s="57"/>
      <c r="M150" s="57"/>
      <c r="N150" s="57"/>
    </row>
    <row r="151" spans="2:14" ht="18.75">
      <c r="B151" s="55"/>
      <c r="C151" s="56"/>
      <c r="D151" s="56"/>
      <c r="E151" s="56"/>
      <c r="F151" s="56"/>
      <c r="G151" s="56"/>
      <c r="H151" s="56"/>
      <c r="I151" s="55"/>
      <c r="J151" s="57"/>
      <c r="K151" s="57"/>
      <c r="L151" s="57"/>
      <c r="M151" s="57"/>
      <c r="N151" s="57"/>
    </row>
    <row r="152" spans="2:14" ht="18.75">
      <c r="B152" s="55"/>
      <c r="C152" s="56"/>
      <c r="D152" s="56"/>
      <c r="E152" s="56"/>
      <c r="F152" s="56"/>
      <c r="G152" s="56"/>
      <c r="H152" s="56"/>
      <c r="I152" s="55"/>
      <c r="J152" s="57"/>
      <c r="K152" s="57"/>
      <c r="L152" s="57"/>
      <c r="M152" s="57"/>
      <c r="N152" s="57"/>
    </row>
    <row r="153" spans="2:14" ht="18.75">
      <c r="B153" s="55"/>
      <c r="C153" s="56"/>
      <c r="D153" s="56"/>
      <c r="E153" s="56"/>
      <c r="F153" s="56"/>
      <c r="G153" s="56"/>
      <c r="H153" s="56"/>
      <c r="I153" s="55"/>
      <c r="J153" s="57"/>
      <c r="K153" s="57"/>
      <c r="L153" s="57"/>
      <c r="M153" s="57"/>
      <c r="N153" s="57"/>
    </row>
    <row r="154" spans="2:14" ht="18.75">
      <c r="B154" s="55"/>
      <c r="C154" s="56"/>
      <c r="D154" s="56"/>
      <c r="E154" s="56"/>
      <c r="F154" s="56"/>
      <c r="G154" s="56"/>
      <c r="H154" s="56"/>
      <c r="I154" s="55"/>
      <c r="J154" s="57"/>
      <c r="K154" s="57"/>
      <c r="L154" s="57"/>
      <c r="M154" s="57"/>
      <c r="N154" s="57"/>
    </row>
    <row r="155" spans="2:14" ht="18.75">
      <c r="B155" s="55"/>
      <c r="C155" s="56"/>
      <c r="D155" s="56"/>
      <c r="E155" s="56"/>
      <c r="F155" s="56"/>
      <c r="G155" s="56"/>
      <c r="H155" s="56"/>
      <c r="I155" s="55"/>
      <c r="J155" s="57"/>
      <c r="K155" s="57"/>
      <c r="L155" s="57"/>
      <c r="M155" s="57"/>
      <c r="N155" s="57"/>
    </row>
    <row r="156" spans="2:14" ht="18.75">
      <c r="B156" s="55"/>
      <c r="C156" s="56"/>
      <c r="D156" s="56"/>
      <c r="E156" s="56"/>
      <c r="F156" s="56"/>
      <c r="G156" s="56"/>
      <c r="H156" s="56"/>
      <c r="I156" s="55"/>
      <c r="J156" s="57"/>
      <c r="K156" s="57"/>
      <c r="L156" s="57"/>
      <c r="M156" s="57"/>
      <c r="N156" s="57"/>
    </row>
    <row r="157" spans="2:14" ht="18.75">
      <c r="B157" s="55"/>
      <c r="C157" s="56"/>
      <c r="D157" s="56"/>
      <c r="E157" s="56"/>
      <c r="F157" s="56"/>
      <c r="G157" s="56"/>
      <c r="H157" s="56"/>
      <c r="I157" s="55"/>
      <c r="J157" s="57"/>
      <c r="K157" s="57"/>
      <c r="L157" s="57"/>
      <c r="M157" s="57"/>
      <c r="N157" s="57"/>
    </row>
    <row r="158" spans="2:14" ht="18.75">
      <c r="B158" s="55"/>
      <c r="C158" s="56"/>
      <c r="D158" s="56"/>
      <c r="E158" s="56"/>
      <c r="F158" s="56"/>
      <c r="G158" s="56"/>
      <c r="H158" s="56"/>
      <c r="I158" s="55"/>
      <c r="J158" s="57"/>
      <c r="K158" s="57"/>
      <c r="L158" s="57"/>
      <c r="M158" s="57"/>
      <c r="N158" s="57"/>
    </row>
    <row r="159" spans="2:14" ht="18.75">
      <c r="B159" s="55"/>
      <c r="C159" s="56"/>
      <c r="D159" s="56"/>
      <c r="E159" s="56"/>
      <c r="F159" s="56"/>
      <c r="G159" s="56"/>
      <c r="H159" s="56"/>
      <c r="I159" s="55"/>
      <c r="J159" s="57"/>
      <c r="K159" s="57"/>
      <c r="L159" s="57"/>
      <c r="M159" s="57"/>
      <c r="N159" s="57"/>
    </row>
    <row r="160" spans="2:14" ht="18.75">
      <c r="B160" s="55"/>
      <c r="C160" s="56"/>
      <c r="D160" s="56"/>
      <c r="E160" s="56"/>
      <c r="F160" s="56"/>
      <c r="G160" s="56"/>
      <c r="H160" s="56"/>
      <c r="I160" s="55"/>
      <c r="J160" s="57"/>
      <c r="K160" s="57"/>
      <c r="L160" s="57"/>
      <c r="M160" s="57"/>
      <c r="N160" s="57"/>
    </row>
    <row r="161" spans="2:14" ht="18.75">
      <c r="B161" s="55"/>
      <c r="C161" s="56"/>
      <c r="D161" s="56"/>
      <c r="E161" s="56"/>
      <c r="F161" s="56"/>
      <c r="G161" s="56"/>
      <c r="H161" s="56"/>
      <c r="I161" s="55"/>
      <c r="J161" s="57"/>
      <c r="K161" s="57"/>
      <c r="L161" s="57"/>
      <c r="M161" s="57"/>
      <c r="N161" s="57"/>
    </row>
    <row r="162" spans="2:14" ht="18.75">
      <c r="B162" s="55"/>
      <c r="C162" s="56"/>
      <c r="D162" s="56"/>
      <c r="E162" s="56"/>
      <c r="F162" s="56"/>
      <c r="G162" s="56"/>
      <c r="H162" s="56"/>
      <c r="I162" s="55"/>
      <c r="J162" s="57"/>
      <c r="K162" s="57"/>
      <c r="L162" s="57"/>
      <c r="M162" s="57"/>
      <c r="N162" s="57"/>
    </row>
    <row r="163" spans="2:14" ht="18.75">
      <c r="B163" s="55"/>
      <c r="C163" s="56"/>
      <c r="D163" s="56"/>
      <c r="E163" s="56"/>
      <c r="F163" s="56"/>
      <c r="G163" s="56"/>
      <c r="H163" s="56"/>
      <c r="I163" s="55"/>
      <c r="J163" s="57"/>
      <c r="K163" s="57"/>
      <c r="L163" s="57"/>
      <c r="M163" s="57"/>
      <c r="N163" s="57"/>
    </row>
    <row r="164" spans="2:14" ht="18.75">
      <c r="B164" s="55"/>
      <c r="C164" s="56"/>
      <c r="D164" s="56"/>
      <c r="E164" s="56"/>
      <c r="F164" s="56"/>
      <c r="G164" s="56"/>
      <c r="H164" s="56"/>
      <c r="I164" s="55"/>
      <c r="J164" s="57"/>
      <c r="K164" s="57"/>
      <c r="L164" s="57"/>
      <c r="M164" s="57"/>
      <c r="N164" s="57"/>
    </row>
    <row r="165" spans="2:14" ht="18.75">
      <c r="B165" s="55"/>
      <c r="C165" s="56"/>
      <c r="D165" s="56"/>
      <c r="E165" s="56"/>
      <c r="F165" s="56"/>
      <c r="G165" s="56"/>
      <c r="H165" s="56"/>
      <c r="I165" s="55"/>
      <c r="J165" s="57"/>
      <c r="K165" s="57"/>
      <c r="L165" s="57"/>
      <c r="M165" s="57"/>
      <c r="N165" s="57"/>
    </row>
    <row r="166" spans="2:14" ht="18.75">
      <c r="B166" s="55"/>
      <c r="C166" s="56"/>
      <c r="D166" s="56"/>
      <c r="E166" s="56"/>
      <c r="F166" s="56"/>
      <c r="G166" s="56"/>
      <c r="H166" s="56"/>
      <c r="I166" s="55"/>
      <c r="J166" s="57"/>
      <c r="K166" s="57"/>
      <c r="L166" s="57"/>
      <c r="M166" s="57"/>
      <c r="N166" s="57"/>
    </row>
    <row r="167" spans="2:14" ht="18.75">
      <c r="B167" s="55"/>
      <c r="C167" s="56"/>
      <c r="D167" s="56"/>
      <c r="E167" s="56"/>
      <c r="F167" s="56"/>
      <c r="G167" s="56"/>
      <c r="H167" s="56"/>
      <c r="I167" s="55"/>
      <c r="J167" s="57"/>
      <c r="K167" s="57"/>
      <c r="L167" s="57"/>
      <c r="M167" s="57"/>
      <c r="N167" s="57"/>
    </row>
    <row r="168" spans="2:14" ht="18.75">
      <c r="B168" s="55"/>
      <c r="C168" s="56"/>
      <c r="D168" s="56"/>
      <c r="E168" s="56"/>
      <c r="F168" s="56"/>
      <c r="G168" s="56"/>
      <c r="H168" s="56"/>
      <c r="I168" s="55"/>
      <c r="J168" s="57"/>
      <c r="K168" s="57"/>
      <c r="L168" s="57"/>
      <c r="M168" s="57"/>
      <c r="N168" s="57"/>
    </row>
    <row r="169" spans="2:14" ht="18.75">
      <c r="B169" s="55"/>
      <c r="C169" s="56"/>
      <c r="D169" s="56"/>
      <c r="E169" s="56"/>
      <c r="F169" s="56"/>
      <c r="G169" s="56"/>
      <c r="H169" s="56"/>
      <c r="I169" s="55"/>
      <c r="J169" s="57"/>
      <c r="K169" s="57"/>
      <c r="L169" s="57"/>
      <c r="M169" s="57"/>
      <c r="N169" s="57"/>
    </row>
    <row r="170" spans="2:14" ht="18.75">
      <c r="B170" s="55"/>
      <c r="C170" s="56"/>
      <c r="D170" s="56"/>
      <c r="E170" s="56"/>
      <c r="F170" s="56"/>
      <c r="G170" s="56"/>
      <c r="H170" s="56"/>
      <c r="I170" s="55"/>
      <c r="J170" s="57"/>
      <c r="K170" s="57"/>
      <c r="L170" s="57"/>
      <c r="M170" s="57"/>
      <c r="N170" s="57"/>
    </row>
    <row r="171" spans="2:14" ht="18.75">
      <c r="B171" s="55"/>
      <c r="C171" s="56"/>
      <c r="D171" s="56"/>
      <c r="E171" s="56"/>
      <c r="F171" s="56"/>
      <c r="G171" s="56"/>
      <c r="H171" s="56"/>
      <c r="I171" s="55"/>
      <c r="J171" s="57"/>
      <c r="K171" s="57"/>
      <c r="L171" s="57"/>
      <c r="M171" s="57"/>
      <c r="N171" s="57"/>
    </row>
    <row r="172" spans="2:14" ht="18.75">
      <c r="B172" s="55"/>
      <c r="C172" s="56"/>
      <c r="D172" s="56"/>
      <c r="E172" s="56"/>
      <c r="F172" s="56"/>
      <c r="G172" s="56"/>
      <c r="H172" s="56"/>
      <c r="I172" s="55"/>
      <c r="J172" s="57"/>
      <c r="K172" s="57"/>
      <c r="L172" s="57"/>
      <c r="M172" s="57"/>
      <c r="N172" s="57"/>
    </row>
    <row r="173" spans="2:14" ht="18.75">
      <c r="B173" s="55"/>
      <c r="C173" s="56"/>
      <c r="D173" s="56"/>
      <c r="E173" s="56"/>
      <c r="F173" s="56"/>
      <c r="G173" s="56"/>
      <c r="H173" s="56"/>
      <c r="I173" s="55"/>
      <c r="J173" s="57"/>
      <c r="K173" s="57"/>
      <c r="L173" s="57"/>
      <c r="M173" s="57"/>
      <c r="N173" s="57"/>
    </row>
    <row r="174" spans="2:14" ht="18.75">
      <c r="B174" s="55"/>
      <c r="C174" s="56"/>
      <c r="D174" s="56"/>
      <c r="E174" s="56"/>
      <c r="F174" s="56"/>
      <c r="G174" s="56"/>
      <c r="H174" s="56"/>
      <c r="I174" s="55"/>
      <c r="J174" s="57"/>
      <c r="K174" s="57"/>
      <c r="L174" s="57"/>
      <c r="M174" s="57"/>
      <c r="N174" s="57"/>
    </row>
    <row r="175" spans="2:14" ht="18.75">
      <c r="B175" s="55"/>
      <c r="C175" s="56"/>
      <c r="D175" s="56"/>
      <c r="E175" s="56"/>
      <c r="F175" s="56"/>
      <c r="G175" s="56"/>
      <c r="H175" s="56"/>
      <c r="I175" s="55"/>
      <c r="J175" s="57"/>
      <c r="K175" s="57"/>
      <c r="L175" s="57"/>
      <c r="M175" s="57"/>
      <c r="N175" s="57"/>
    </row>
    <row r="176" spans="2:14" ht="18.75">
      <c r="B176" s="55"/>
      <c r="C176" s="56"/>
      <c r="D176" s="56"/>
      <c r="E176" s="56"/>
      <c r="F176" s="56"/>
      <c r="G176" s="56"/>
      <c r="H176" s="56"/>
      <c r="I176" s="55"/>
      <c r="J176" s="57"/>
      <c r="K176" s="57"/>
      <c r="L176" s="57"/>
      <c r="M176" s="57"/>
      <c r="N176" s="57"/>
    </row>
    <row r="177" spans="2:14" ht="18.75">
      <c r="B177" s="55"/>
      <c r="C177" s="56"/>
      <c r="D177" s="56"/>
      <c r="E177" s="56"/>
      <c r="F177" s="56"/>
      <c r="G177" s="56"/>
      <c r="H177" s="56"/>
      <c r="I177" s="55"/>
      <c r="J177" s="57"/>
      <c r="K177" s="57"/>
      <c r="L177" s="57"/>
      <c r="M177" s="57"/>
      <c r="N177" s="57"/>
    </row>
    <row r="178" spans="2:14" ht="18.75">
      <c r="B178" s="55"/>
      <c r="C178" s="56"/>
      <c r="D178" s="56"/>
      <c r="E178" s="56"/>
      <c r="F178" s="56"/>
      <c r="G178" s="56"/>
      <c r="H178" s="56"/>
      <c r="I178" s="55"/>
      <c r="J178" s="57"/>
      <c r="K178" s="57"/>
      <c r="L178" s="57"/>
      <c r="M178" s="57"/>
      <c r="N178" s="57"/>
    </row>
    <row r="179" spans="2:14" ht="18.75">
      <c r="B179" s="55"/>
      <c r="C179" s="56"/>
      <c r="D179" s="56"/>
      <c r="E179" s="56"/>
      <c r="F179" s="56"/>
      <c r="G179" s="56"/>
      <c r="H179" s="56"/>
      <c r="I179" s="55"/>
      <c r="J179" s="57"/>
      <c r="K179" s="57"/>
      <c r="L179" s="57"/>
      <c r="M179" s="57"/>
      <c r="N179" s="57"/>
    </row>
    <row r="180" spans="2:14" ht="18.75">
      <c r="B180" s="55"/>
      <c r="C180" s="56"/>
      <c r="D180" s="56"/>
      <c r="E180" s="56"/>
      <c r="F180" s="56"/>
      <c r="G180" s="56"/>
      <c r="H180" s="56"/>
      <c r="I180" s="55"/>
      <c r="J180" s="57"/>
      <c r="K180" s="57"/>
      <c r="L180" s="57"/>
      <c r="M180" s="57"/>
      <c r="N180" s="57"/>
    </row>
    <row r="181" spans="2:14" ht="18.75">
      <c r="B181" s="55"/>
      <c r="C181" s="56"/>
      <c r="D181" s="56"/>
      <c r="E181" s="56"/>
      <c r="F181" s="56"/>
      <c r="G181" s="56"/>
      <c r="H181" s="56"/>
      <c r="I181" s="55"/>
      <c r="J181" s="57"/>
      <c r="K181" s="57"/>
      <c r="L181" s="57"/>
      <c r="M181" s="57"/>
      <c r="N181" s="57"/>
    </row>
    <row r="182" spans="2:14" ht="18.75">
      <c r="B182" s="55"/>
      <c r="C182" s="56"/>
      <c r="D182" s="56"/>
      <c r="E182" s="56"/>
      <c r="F182" s="56"/>
      <c r="G182" s="56"/>
      <c r="H182" s="56"/>
      <c r="I182" s="55"/>
      <c r="J182" s="57"/>
      <c r="K182" s="57"/>
      <c r="L182" s="57"/>
      <c r="M182" s="57"/>
      <c r="N182" s="57"/>
    </row>
    <row r="183" spans="2:14" ht="18.75">
      <c r="B183" s="55"/>
      <c r="C183" s="56"/>
      <c r="D183" s="56"/>
      <c r="E183" s="56"/>
      <c r="F183" s="56"/>
      <c r="G183" s="56"/>
      <c r="H183" s="56"/>
      <c r="I183" s="55"/>
      <c r="J183" s="57"/>
      <c r="K183" s="57"/>
      <c r="L183" s="57"/>
      <c r="M183" s="57"/>
      <c r="N183" s="57"/>
    </row>
    <row r="184" spans="2:14" ht="18.75">
      <c r="B184" s="55"/>
      <c r="C184" s="56"/>
      <c r="D184" s="56"/>
      <c r="E184" s="56"/>
      <c r="F184" s="56"/>
      <c r="G184" s="56"/>
      <c r="H184" s="56"/>
      <c r="I184" s="55"/>
      <c r="J184" s="57"/>
      <c r="K184" s="57"/>
      <c r="L184" s="57"/>
      <c r="M184" s="57"/>
      <c r="N184" s="57"/>
    </row>
    <row r="185" spans="2:14" ht="18.75">
      <c r="B185" s="55"/>
      <c r="C185" s="56"/>
      <c r="D185" s="56"/>
      <c r="E185" s="56"/>
      <c r="F185" s="56"/>
      <c r="G185" s="56"/>
      <c r="H185" s="56"/>
      <c r="I185" s="55"/>
      <c r="J185" s="57"/>
      <c r="K185" s="57"/>
      <c r="L185" s="57"/>
      <c r="M185" s="57"/>
      <c r="N185" s="57"/>
    </row>
    <row r="186" spans="2:14" ht="18.75">
      <c r="B186" s="55"/>
      <c r="C186" s="56"/>
      <c r="D186" s="56"/>
      <c r="E186" s="56"/>
      <c r="F186" s="56"/>
      <c r="G186" s="56"/>
      <c r="H186" s="56"/>
      <c r="I186" s="55"/>
      <c r="J186" s="57"/>
      <c r="K186" s="57"/>
      <c r="L186" s="57"/>
      <c r="M186" s="57"/>
      <c r="N186" s="57"/>
    </row>
    <row r="187" spans="2:14" ht="18.75">
      <c r="B187" s="55"/>
      <c r="C187" s="56"/>
      <c r="D187" s="56"/>
      <c r="E187" s="56"/>
      <c r="F187" s="56"/>
      <c r="G187" s="56"/>
      <c r="H187" s="56"/>
      <c r="I187" s="55"/>
      <c r="J187" s="57"/>
      <c r="K187" s="57"/>
      <c r="L187" s="57"/>
      <c r="M187" s="57"/>
      <c r="N187" s="57"/>
    </row>
    <row r="188" spans="2:14" ht="18.75">
      <c r="B188" s="55"/>
      <c r="C188" s="56"/>
      <c r="D188" s="56"/>
      <c r="E188" s="56"/>
      <c r="F188" s="56"/>
      <c r="G188" s="56"/>
      <c r="H188" s="56"/>
      <c r="I188" s="55"/>
      <c r="J188" s="57"/>
      <c r="K188" s="57"/>
      <c r="L188" s="57"/>
      <c r="M188" s="57"/>
      <c r="N188" s="57"/>
    </row>
    <row r="189" spans="2:14" ht="18.75">
      <c r="B189" s="55"/>
      <c r="C189" s="56"/>
      <c r="D189" s="56"/>
      <c r="E189" s="56"/>
      <c r="F189" s="56"/>
      <c r="G189" s="56"/>
      <c r="H189" s="56"/>
      <c r="I189" s="55"/>
      <c r="J189" s="57"/>
      <c r="K189" s="57"/>
      <c r="L189" s="57"/>
      <c r="M189" s="57"/>
      <c r="N189" s="57"/>
    </row>
    <row r="190" spans="2:14" ht="18.75">
      <c r="B190" s="55"/>
      <c r="C190" s="56"/>
      <c r="D190" s="56"/>
      <c r="E190" s="56"/>
      <c r="F190" s="56"/>
      <c r="G190" s="56"/>
      <c r="H190" s="56"/>
      <c r="I190" s="55"/>
      <c r="J190" s="57"/>
      <c r="K190" s="57"/>
      <c r="L190" s="57"/>
      <c r="M190" s="57"/>
      <c r="N190" s="57"/>
    </row>
    <row r="191" spans="2:14" ht="18.75">
      <c r="B191" s="55"/>
      <c r="C191" s="56"/>
      <c r="D191" s="56"/>
      <c r="E191" s="56"/>
      <c r="F191" s="56"/>
      <c r="G191" s="56"/>
      <c r="H191" s="56"/>
      <c r="I191" s="55"/>
      <c r="J191" s="57"/>
      <c r="K191" s="57"/>
      <c r="L191" s="57"/>
      <c r="M191" s="57"/>
      <c r="N191" s="57"/>
    </row>
    <row r="192" spans="2:14" ht="18.75">
      <c r="B192" s="55"/>
      <c r="C192" s="56"/>
      <c r="D192" s="56"/>
      <c r="E192" s="56"/>
      <c r="F192" s="56"/>
      <c r="G192" s="56"/>
      <c r="H192" s="56"/>
      <c r="I192" s="55"/>
      <c r="J192" s="57"/>
      <c r="K192" s="57"/>
      <c r="L192" s="57"/>
      <c r="M192" s="57"/>
      <c r="N192" s="57"/>
    </row>
    <row r="193" spans="2:14" ht="18.75">
      <c r="B193" s="55"/>
      <c r="C193" s="56"/>
      <c r="D193" s="56"/>
      <c r="E193" s="56"/>
      <c r="F193" s="56"/>
      <c r="G193" s="56"/>
      <c r="H193" s="56"/>
      <c r="I193" s="55"/>
      <c r="J193" s="57"/>
      <c r="K193" s="57"/>
      <c r="L193" s="57"/>
      <c r="M193" s="57"/>
      <c r="N193" s="57"/>
    </row>
    <row r="194" spans="2:14" ht="18.75">
      <c r="B194" s="55"/>
      <c r="C194" s="56"/>
      <c r="D194" s="56"/>
      <c r="E194" s="56"/>
      <c r="F194" s="56"/>
      <c r="G194" s="56"/>
      <c r="H194" s="56"/>
      <c r="I194" s="55"/>
      <c r="J194" s="57"/>
      <c r="K194" s="57"/>
      <c r="L194" s="57"/>
      <c r="M194" s="57"/>
      <c r="N194" s="57"/>
    </row>
    <row r="195" spans="2:14" ht="18.75">
      <c r="B195" s="55"/>
      <c r="C195" s="56"/>
      <c r="D195" s="56"/>
      <c r="E195" s="56"/>
      <c r="F195" s="56"/>
      <c r="G195" s="56"/>
      <c r="H195" s="56"/>
      <c r="I195" s="55"/>
      <c r="J195" s="57"/>
      <c r="K195" s="57"/>
      <c r="L195" s="57"/>
      <c r="M195" s="57"/>
      <c r="N195" s="57"/>
    </row>
    <row r="196" spans="2:14" ht="18.75">
      <c r="B196" s="55"/>
      <c r="C196" s="56"/>
      <c r="D196" s="56"/>
      <c r="E196" s="56"/>
      <c r="F196" s="56"/>
      <c r="G196" s="56"/>
      <c r="H196" s="56"/>
      <c r="I196" s="55"/>
      <c r="J196" s="57"/>
      <c r="K196" s="57"/>
      <c r="L196" s="57"/>
      <c r="M196" s="57"/>
      <c r="N196" s="57"/>
    </row>
    <row r="197" spans="2:14" ht="18.75">
      <c r="B197" s="55"/>
      <c r="C197" s="56"/>
      <c r="D197" s="56"/>
      <c r="E197" s="56"/>
      <c r="F197" s="56"/>
      <c r="G197" s="56"/>
      <c r="H197" s="56"/>
      <c r="I197" s="55"/>
      <c r="J197" s="57"/>
      <c r="K197" s="57"/>
      <c r="L197" s="57"/>
      <c r="M197" s="57"/>
      <c r="N197" s="57"/>
    </row>
    <row r="198" spans="2:14" ht="18.75">
      <c r="B198" s="55"/>
      <c r="C198" s="56"/>
      <c r="D198" s="56"/>
      <c r="E198" s="56"/>
      <c r="F198" s="56"/>
      <c r="G198" s="56"/>
      <c r="H198" s="56"/>
      <c r="I198" s="55"/>
      <c r="J198" s="57"/>
      <c r="K198" s="57"/>
      <c r="L198" s="57"/>
      <c r="M198" s="57"/>
      <c r="N198" s="57"/>
    </row>
    <row r="199" spans="2:14" ht="18.75">
      <c r="B199" s="55"/>
      <c r="C199" s="56"/>
      <c r="D199" s="56"/>
      <c r="E199" s="56"/>
      <c r="F199" s="56"/>
      <c r="G199" s="56"/>
      <c r="H199" s="56"/>
      <c r="I199" s="55"/>
      <c r="J199" s="57"/>
      <c r="K199" s="57"/>
      <c r="L199" s="57"/>
      <c r="M199" s="57"/>
      <c r="N199" s="57"/>
    </row>
    <row r="200" spans="2:14" ht="18.75">
      <c r="B200" s="55"/>
      <c r="C200" s="56"/>
      <c r="D200" s="56"/>
      <c r="E200" s="56"/>
      <c r="F200" s="56"/>
      <c r="G200" s="56"/>
      <c r="H200" s="56"/>
      <c r="I200" s="55"/>
      <c r="J200" s="57"/>
      <c r="K200" s="57"/>
      <c r="L200" s="57"/>
      <c r="M200" s="57"/>
      <c r="N200" s="57"/>
    </row>
    <row r="201" spans="2:14" ht="18.75">
      <c r="B201" s="55"/>
      <c r="C201" s="56"/>
      <c r="D201" s="56"/>
      <c r="E201" s="56"/>
      <c r="F201" s="56"/>
      <c r="G201" s="56"/>
      <c r="H201" s="56"/>
      <c r="I201" s="55"/>
      <c r="J201" s="57"/>
      <c r="K201" s="57"/>
      <c r="L201" s="57"/>
      <c r="M201" s="57"/>
      <c r="N201" s="57"/>
    </row>
    <row r="202" spans="2:14" ht="18.75">
      <c r="B202" s="55"/>
      <c r="C202" s="56"/>
      <c r="D202" s="56"/>
      <c r="E202" s="56"/>
      <c r="F202" s="56"/>
      <c r="G202" s="56"/>
      <c r="H202" s="56"/>
      <c r="I202" s="55"/>
      <c r="J202" s="57"/>
      <c r="K202" s="57"/>
      <c r="L202" s="57"/>
      <c r="M202" s="57"/>
      <c r="N202" s="57"/>
    </row>
    <row r="203" spans="2:14" ht="18.75">
      <c r="B203" s="55"/>
      <c r="C203" s="56"/>
      <c r="D203" s="56"/>
      <c r="E203" s="56"/>
      <c r="F203" s="56"/>
      <c r="G203" s="56"/>
      <c r="H203" s="56"/>
      <c r="I203" s="55"/>
      <c r="J203" s="57"/>
      <c r="K203" s="57"/>
      <c r="L203" s="57"/>
      <c r="M203" s="57"/>
      <c r="N203" s="57"/>
    </row>
    <row r="204" spans="2:14" ht="18.75">
      <c r="B204" s="55"/>
      <c r="C204" s="56"/>
      <c r="D204" s="56"/>
      <c r="E204" s="56"/>
      <c r="F204" s="56"/>
      <c r="G204" s="56"/>
      <c r="H204" s="56"/>
      <c r="I204" s="55"/>
      <c r="J204" s="57"/>
      <c r="K204" s="57"/>
      <c r="L204" s="57"/>
      <c r="M204" s="57"/>
      <c r="N204" s="57"/>
    </row>
    <row r="205" spans="2:14" ht="18.75">
      <c r="B205" s="55"/>
      <c r="C205" s="56"/>
      <c r="D205" s="56"/>
      <c r="E205" s="56"/>
      <c r="F205" s="56"/>
      <c r="G205" s="56"/>
      <c r="H205" s="56"/>
      <c r="I205" s="55"/>
      <c r="J205" s="57"/>
      <c r="K205" s="57"/>
      <c r="L205" s="57"/>
      <c r="M205" s="57"/>
      <c r="N205" s="57"/>
    </row>
    <row r="206" spans="2:14" ht="18.75">
      <c r="B206" s="55"/>
      <c r="C206" s="56"/>
      <c r="D206" s="56"/>
      <c r="E206" s="56"/>
      <c r="F206" s="56"/>
      <c r="G206" s="56"/>
      <c r="H206" s="56"/>
      <c r="I206" s="55"/>
      <c r="J206" s="57"/>
      <c r="K206" s="57"/>
      <c r="L206" s="57"/>
      <c r="M206" s="57"/>
      <c r="N206" s="57"/>
    </row>
    <row r="207" spans="2:14" ht="18.75">
      <c r="B207" s="55"/>
      <c r="C207" s="56"/>
      <c r="D207" s="56"/>
      <c r="E207" s="56"/>
      <c r="F207" s="56"/>
      <c r="G207" s="56"/>
      <c r="H207" s="56"/>
      <c r="I207" s="55"/>
      <c r="J207" s="57"/>
      <c r="K207" s="57"/>
      <c r="L207" s="57"/>
      <c r="M207" s="57"/>
      <c r="N207" s="57"/>
    </row>
    <row r="208" spans="2:14" ht="18.75">
      <c r="B208" s="55"/>
      <c r="C208" s="56"/>
      <c r="D208" s="56"/>
      <c r="E208" s="56"/>
      <c r="F208" s="56"/>
      <c r="G208" s="56"/>
      <c r="H208" s="56"/>
      <c r="I208" s="55"/>
      <c r="J208" s="57"/>
      <c r="K208" s="57"/>
      <c r="L208" s="57"/>
      <c r="M208" s="57"/>
      <c r="N208" s="57"/>
    </row>
    <row r="209" spans="2:14" ht="18.75">
      <c r="B209" s="55"/>
      <c r="C209" s="56"/>
      <c r="D209" s="56"/>
      <c r="E209" s="56"/>
      <c r="F209" s="56"/>
      <c r="G209" s="56"/>
      <c r="H209" s="56"/>
      <c r="I209" s="55"/>
      <c r="J209" s="57"/>
      <c r="K209" s="57"/>
      <c r="L209" s="57"/>
      <c r="M209" s="57"/>
      <c r="N209" s="57"/>
    </row>
    <row r="210" spans="2:14" ht="18.75">
      <c r="B210" s="55"/>
      <c r="C210" s="56"/>
      <c r="D210" s="56"/>
      <c r="E210" s="56"/>
      <c r="F210" s="56"/>
      <c r="G210" s="56"/>
      <c r="H210" s="56"/>
      <c r="I210" s="55"/>
      <c r="J210" s="57"/>
      <c r="K210" s="57"/>
      <c r="L210" s="57"/>
      <c r="M210" s="57"/>
      <c r="N210" s="57"/>
    </row>
    <row r="211" spans="2:14" ht="18.75">
      <c r="B211" s="55"/>
      <c r="C211" s="56"/>
      <c r="D211" s="56"/>
      <c r="E211" s="56"/>
      <c r="F211" s="56"/>
      <c r="G211" s="56"/>
      <c r="H211" s="56"/>
      <c r="I211" s="55"/>
      <c r="J211" s="57"/>
      <c r="K211" s="57"/>
      <c r="L211" s="57"/>
      <c r="M211" s="57"/>
      <c r="N211" s="57"/>
    </row>
    <row r="212" spans="2:14" ht="18.75">
      <c r="B212" s="55"/>
      <c r="C212" s="56"/>
      <c r="D212" s="56"/>
      <c r="E212" s="56"/>
      <c r="F212" s="56"/>
      <c r="G212" s="56"/>
      <c r="H212" s="56"/>
      <c r="I212" s="55"/>
      <c r="J212" s="57"/>
      <c r="K212" s="57"/>
      <c r="L212" s="57"/>
      <c r="M212" s="57"/>
      <c r="N212" s="57"/>
    </row>
    <row r="213" spans="2:14" ht="18.75">
      <c r="B213" s="55"/>
      <c r="C213" s="56"/>
      <c r="D213" s="56"/>
      <c r="E213" s="56"/>
      <c r="F213" s="56"/>
      <c r="G213" s="56"/>
      <c r="H213" s="56"/>
      <c r="I213" s="55"/>
      <c r="J213" s="57"/>
      <c r="K213" s="57"/>
      <c r="L213" s="57"/>
      <c r="M213" s="57"/>
      <c r="N213" s="57"/>
    </row>
    <row r="214" spans="2:14" ht="18.75">
      <c r="B214" s="55"/>
      <c r="C214" s="56"/>
      <c r="D214" s="56"/>
      <c r="E214" s="56"/>
      <c r="F214" s="56"/>
      <c r="G214" s="56"/>
      <c r="H214" s="56"/>
      <c r="I214" s="55"/>
      <c r="J214" s="57"/>
      <c r="K214" s="57"/>
      <c r="L214" s="57"/>
      <c r="M214" s="57"/>
      <c r="N214" s="57"/>
    </row>
    <row r="215" spans="2:14" ht="18.75">
      <c r="B215" s="55"/>
      <c r="C215" s="56"/>
      <c r="D215" s="56"/>
      <c r="E215" s="56"/>
      <c r="F215" s="56"/>
      <c r="G215" s="56"/>
      <c r="H215" s="56"/>
      <c r="I215" s="55"/>
      <c r="J215" s="57"/>
      <c r="K215" s="57"/>
      <c r="L215" s="57"/>
      <c r="M215" s="57"/>
      <c r="N215" s="57"/>
    </row>
    <row r="216" spans="2:14" ht="18.75">
      <c r="B216" s="55"/>
      <c r="C216" s="56"/>
      <c r="D216" s="56"/>
      <c r="E216" s="56"/>
      <c r="F216" s="56"/>
      <c r="G216" s="56"/>
      <c r="H216" s="56"/>
      <c r="I216" s="55"/>
      <c r="J216" s="57"/>
      <c r="K216" s="57"/>
      <c r="L216" s="57"/>
      <c r="M216" s="57"/>
      <c r="N216" s="57"/>
    </row>
    <row r="217" spans="2:14" ht="18.75">
      <c r="B217" s="55"/>
      <c r="C217" s="56"/>
      <c r="D217" s="56"/>
      <c r="E217" s="56"/>
      <c r="F217" s="56"/>
      <c r="G217" s="56"/>
      <c r="H217" s="56"/>
      <c r="I217" s="55"/>
      <c r="J217" s="57"/>
      <c r="K217" s="57"/>
      <c r="L217" s="57"/>
      <c r="M217" s="57"/>
      <c r="N217" s="57"/>
    </row>
    <row r="218" spans="2:14" ht="18.75">
      <c r="B218" s="55"/>
      <c r="C218" s="56"/>
      <c r="D218" s="56"/>
      <c r="E218" s="56"/>
      <c r="F218" s="56"/>
      <c r="G218" s="56"/>
      <c r="H218" s="56"/>
      <c r="I218" s="55"/>
      <c r="J218" s="57"/>
      <c r="K218" s="57"/>
      <c r="L218" s="57"/>
      <c r="M218" s="57"/>
      <c r="N218" s="57"/>
    </row>
    <row r="219" spans="2:14" ht="18.75">
      <c r="B219" s="55"/>
      <c r="C219" s="56"/>
      <c r="D219" s="56"/>
      <c r="E219" s="56"/>
      <c r="F219" s="56"/>
      <c r="G219" s="56"/>
      <c r="H219" s="56"/>
      <c r="I219" s="55"/>
      <c r="J219" s="57"/>
      <c r="K219" s="57"/>
      <c r="L219" s="57"/>
      <c r="M219" s="57"/>
      <c r="N219" s="57"/>
    </row>
    <row r="220" spans="2:14" ht="18.75">
      <c r="B220" s="55"/>
      <c r="C220" s="56"/>
      <c r="D220" s="56"/>
      <c r="E220" s="56"/>
      <c r="F220" s="56"/>
      <c r="G220" s="56"/>
      <c r="H220" s="56"/>
      <c r="I220" s="55"/>
      <c r="J220" s="57"/>
      <c r="K220" s="57"/>
      <c r="L220" s="57"/>
      <c r="M220" s="57"/>
      <c r="N220" s="57"/>
    </row>
    <row r="221" spans="2:14" ht="18.75">
      <c r="B221" s="55"/>
      <c r="C221" s="56"/>
      <c r="D221" s="56"/>
      <c r="E221" s="56"/>
      <c r="F221" s="56"/>
      <c r="G221" s="56"/>
      <c r="H221" s="56"/>
      <c r="I221" s="55"/>
      <c r="J221" s="57"/>
      <c r="K221" s="57"/>
      <c r="L221" s="57"/>
      <c r="M221" s="57"/>
      <c r="N221" s="57"/>
    </row>
    <row r="222" spans="2:14" ht="18.75">
      <c r="B222" s="55"/>
      <c r="C222" s="56"/>
      <c r="D222" s="56"/>
      <c r="E222" s="56"/>
      <c r="F222" s="56"/>
      <c r="G222" s="56"/>
      <c r="H222" s="56"/>
      <c r="I222" s="55"/>
      <c r="J222" s="57"/>
      <c r="K222" s="57"/>
      <c r="L222" s="57"/>
      <c r="M222" s="57"/>
      <c r="N222" s="57"/>
    </row>
    <row r="223" spans="2:14" ht="18.75">
      <c r="B223" s="55"/>
      <c r="C223" s="56"/>
      <c r="D223" s="56"/>
      <c r="E223" s="56"/>
      <c r="F223" s="56"/>
      <c r="G223" s="56"/>
      <c r="H223" s="56"/>
      <c r="I223" s="55"/>
      <c r="J223" s="57"/>
      <c r="K223" s="57"/>
      <c r="L223" s="57"/>
      <c r="M223" s="57"/>
      <c r="N223" s="57"/>
    </row>
    <row r="224" spans="2:14" ht="18.75">
      <c r="B224" s="55"/>
      <c r="C224" s="56"/>
      <c r="D224" s="56"/>
      <c r="E224" s="56"/>
      <c r="F224" s="56"/>
      <c r="G224" s="56"/>
      <c r="H224" s="56"/>
      <c r="I224" s="55"/>
      <c r="J224" s="57"/>
      <c r="K224" s="57"/>
      <c r="L224" s="57"/>
      <c r="M224" s="57"/>
      <c r="N224" s="57"/>
    </row>
    <row r="225" spans="2:14" ht="18.75">
      <c r="B225" s="55"/>
      <c r="C225" s="56"/>
      <c r="D225" s="56"/>
      <c r="E225" s="56"/>
      <c r="F225" s="56"/>
      <c r="G225" s="56"/>
      <c r="H225" s="56"/>
      <c r="I225" s="55"/>
      <c r="J225" s="57"/>
      <c r="K225" s="57"/>
      <c r="L225" s="57"/>
      <c r="M225" s="57"/>
      <c r="N225" s="57"/>
    </row>
    <row r="226" spans="2:14" ht="18.75">
      <c r="B226" s="55"/>
      <c r="C226" s="56"/>
      <c r="D226" s="56"/>
      <c r="E226" s="56"/>
      <c r="F226" s="56"/>
      <c r="G226" s="56"/>
      <c r="H226" s="56"/>
      <c r="I226" s="55"/>
      <c r="J226" s="57"/>
      <c r="K226" s="57"/>
      <c r="L226" s="57"/>
      <c r="M226" s="57"/>
      <c r="N226" s="57"/>
    </row>
    <row r="227" spans="2:14" ht="18.75">
      <c r="B227" s="55"/>
      <c r="C227" s="56"/>
      <c r="D227" s="56"/>
      <c r="E227" s="56"/>
      <c r="F227" s="56"/>
      <c r="G227" s="56"/>
      <c r="H227" s="56"/>
      <c r="I227" s="55"/>
      <c r="J227" s="57"/>
      <c r="K227" s="57"/>
      <c r="L227" s="57"/>
      <c r="M227" s="57"/>
      <c r="N227" s="57"/>
    </row>
    <row r="228" spans="2:14" ht="18.75">
      <c r="B228" s="55"/>
      <c r="C228" s="56"/>
      <c r="D228" s="56"/>
      <c r="E228" s="56"/>
      <c r="F228" s="56"/>
      <c r="G228" s="56"/>
      <c r="H228" s="56"/>
      <c r="I228" s="55"/>
      <c r="J228" s="57"/>
      <c r="K228" s="57"/>
      <c r="L228" s="57"/>
      <c r="M228" s="57"/>
      <c r="N228" s="57"/>
    </row>
    <row r="229" spans="2:14" ht="18.75">
      <c r="B229" s="55"/>
      <c r="C229" s="56"/>
      <c r="D229" s="56"/>
      <c r="E229" s="56"/>
      <c r="F229" s="56"/>
      <c r="G229" s="56"/>
      <c r="H229" s="56"/>
      <c r="I229" s="55"/>
      <c r="J229" s="57"/>
      <c r="K229" s="57"/>
      <c r="L229" s="57"/>
      <c r="M229" s="57"/>
      <c r="N229" s="57"/>
    </row>
    <row r="230" spans="2:14" ht="18.75">
      <c r="B230" s="55"/>
      <c r="C230" s="56"/>
      <c r="D230" s="56"/>
      <c r="E230" s="56"/>
      <c r="F230" s="56"/>
      <c r="G230" s="56"/>
      <c r="H230" s="56"/>
      <c r="I230" s="55"/>
      <c r="J230" s="57"/>
      <c r="K230" s="57"/>
      <c r="L230" s="57"/>
      <c r="M230" s="57"/>
      <c r="N230" s="57"/>
    </row>
    <row r="231" spans="2:14" ht="18.75">
      <c r="B231" s="55"/>
      <c r="C231" s="56"/>
      <c r="D231" s="56"/>
      <c r="E231" s="56"/>
      <c r="F231" s="56"/>
      <c r="G231" s="56"/>
      <c r="H231" s="56"/>
      <c r="I231" s="55"/>
      <c r="J231" s="57"/>
      <c r="K231" s="57"/>
      <c r="L231" s="57"/>
      <c r="M231" s="57"/>
      <c r="N231" s="57"/>
    </row>
    <row r="232" spans="2:14" ht="18.75">
      <c r="B232" s="55"/>
      <c r="C232" s="56"/>
      <c r="D232" s="56"/>
      <c r="E232" s="56"/>
      <c r="F232" s="56"/>
      <c r="G232" s="56"/>
      <c r="H232" s="56"/>
      <c r="I232" s="55"/>
      <c r="J232" s="57"/>
      <c r="K232" s="57"/>
      <c r="L232" s="57"/>
      <c r="M232" s="57"/>
      <c r="N232" s="57"/>
    </row>
    <row r="233" spans="2:14" ht="18.75">
      <c r="B233" s="55"/>
      <c r="C233" s="56"/>
      <c r="D233" s="56"/>
      <c r="E233" s="56"/>
      <c r="F233" s="56"/>
      <c r="G233" s="56"/>
      <c r="H233" s="56"/>
      <c r="I233" s="55"/>
      <c r="J233" s="57"/>
      <c r="K233" s="57"/>
      <c r="L233" s="57"/>
      <c r="M233" s="57"/>
      <c r="N233" s="57"/>
    </row>
    <row r="234" spans="2:14" ht="18.75">
      <c r="B234" s="55"/>
      <c r="C234" s="56"/>
      <c r="D234" s="56"/>
      <c r="E234" s="56"/>
      <c r="F234" s="56"/>
      <c r="G234" s="56"/>
      <c r="H234" s="56"/>
      <c r="I234" s="55"/>
      <c r="J234" s="57"/>
      <c r="K234" s="57"/>
      <c r="L234" s="57"/>
      <c r="M234" s="57"/>
      <c r="N234" s="57"/>
    </row>
    <row r="235" spans="2:14" ht="18.75">
      <c r="B235" s="55"/>
      <c r="C235" s="56"/>
      <c r="D235" s="56"/>
      <c r="E235" s="56"/>
      <c r="F235" s="56"/>
      <c r="G235" s="56"/>
      <c r="H235" s="56"/>
      <c r="I235" s="55"/>
      <c r="J235" s="57"/>
      <c r="K235" s="57"/>
      <c r="L235" s="57"/>
      <c r="M235" s="57"/>
      <c r="N235" s="57"/>
    </row>
    <row r="236" spans="2:14" ht="18.75">
      <c r="B236" s="55"/>
      <c r="C236" s="56"/>
      <c r="D236" s="56"/>
      <c r="E236" s="56"/>
      <c r="F236" s="56"/>
      <c r="G236" s="56"/>
      <c r="H236" s="56"/>
      <c r="I236" s="55"/>
      <c r="J236" s="57"/>
      <c r="K236" s="57"/>
      <c r="L236" s="57"/>
      <c r="M236" s="57"/>
      <c r="N236" s="57"/>
    </row>
    <row r="237" spans="2:14" ht="18.75">
      <c r="B237" s="55"/>
      <c r="C237" s="56"/>
      <c r="D237" s="56"/>
      <c r="E237" s="56"/>
      <c r="F237" s="56"/>
      <c r="G237" s="56"/>
      <c r="H237" s="56"/>
      <c r="I237" s="55"/>
      <c r="J237" s="57"/>
      <c r="K237" s="57"/>
      <c r="L237" s="57"/>
      <c r="M237" s="57"/>
      <c r="N237" s="57"/>
    </row>
    <row r="238" spans="2:14" ht="18.75">
      <c r="B238" s="55"/>
      <c r="C238" s="56"/>
      <c r="D238" s="56"/>
      <c r="E238" s="56"/>
      <c r="F238" s="56"/>
      <c r="G238" s="56"/>
      <c r="H238" s="56"/>
      <c r="I238" s="55"/>
      <c r="J238" s="57"/>
      <c r="K238" s="57"/>
      <c r="L238" s="57"/>
      <c r="M238" s="57"/>
      <c r="N238" s="57"/>
    </row>
    <row r="239" spans="2:14" ht="18.75">
      <c r="B239" s="55"/>
      <c r="C239" s="56"/>
      <c r="D239" s="56"/>
      <c r="E239" s="56"/>
      <c r="F239" s="56"/>
      <c r="G239" s="56"/>
      <c r="H239" s="56"/>
      <c r="I239" s="55"/>
      <c r="J239" s="57"/>
      <c r="K239" s="57"/>
      <c r="L239" s="57"/>
      <c r="M239" s="57"/>
      <c r="N239" s="57"/>
    </row>
    <row r="240" spans="2:14" ht="18.75">
      <c r="B240" s="55"/>
      <c r="C240" s="56"/>
      <c r="D240" s="56"/>
      <c r="E240" s="56"/>
      <c r="F240" s="56"/>
      <c r="G240" s="56"/>
      <c r="H240" s="56"/>
      <c r="I240" s="55"/>
      <c r="J240" s="57"/>
      <c r="K240" s="57"/>
      <c r="L240" s="57"/>
      <c r="M240" s="57"/>
      <c r="N240" s="57"/>
    </row>
    <row r="241" spans="2:14" ht="18.75">
      <c r="B241" s="55"/>
      <c r="C241" s="56"/>
      <c r="D241" s="56"/>
      <c r="E241" s="56"/>
      <c r="F241" s="56"/>
      <c r="G241" s="56"/>
      <c r="H241" s="56"/>
      <c r="I241" s="55"/>
      <c r="J241" s="57"/>
      <c r="K241" s="57"/>
      <c r="L241" s="57"/>
      <c r="M241" s="57"/>
      <c r="N241" s="57"/>
    </row>
    <row r="242" spans="2:14" ht="18.75">
      <c r="B242" s="55"/>
      <c r="C242" s="56"/>
      <c r="D242" s="56"/>
      <c r="E242" s="56"/>
      <c r="F242" s="56"/>
      <c r="G242" s="56"/>
      <c r="H242" s="56"/>
      <c r="I242" s="55"/>
      <c r="J242" s="57"/>
      <c r="K242" s="57"/>
      <c r="L242" s="57"/>
      <c r="M242" s="57"/>
      <c r="N242" s="57"/>
    </row>
    <row r="243" spans="2:14" ht="18.75">
      <c r="B243" s="55"/>
      <c r="C243" s="56"/>
      <c r="D243" s="56"/>
      <c r="E243" s="56"/>
      <c r="F243" s="56"/>
      <c r="G243" s="56"/>
      <c r="H243" s="56"/>
      <c r="I243" s="55"/>
      <c r="J243" s="57"/>
      <c r="K243" s="57"/>
      <c r="L243" s="57"/>
      <c r="M243" s="57"/>
      <c r="N243" s="57"/>
    </row>
    <row r="244" spans="2:14" ht="18.75">
      <c r="B244" s="55"/>
      <c r="C244" s="56"/>
      <c r="D244" s="56"/>
      <c r="E244" s="56"/>
      <c r="F244" s="56"/>
      <c r="G244" s="56"/>
      <c r="H244" s="56"/>
      <c r="I244" s="55"/>
      <c r="J244" s="57"/>
      <c r="K244" s="57"/>
      <c r="L244" s="57"/>
      <c r="M244" s="57"/>
      <c r="N244" s="57"/>
    </row>
    <row r="245" spans="2:14" ht="18.75">
      <c r="B245" s="55"/>
      <c r="C245" s="56"/>
      <c r="D245" s="56"/>
      <c r="E245" s="56"/>
      <c r="F245" s="56"/>
      <c r="G245" s="56"/>
      <c r="H245" s="56"/>
      <c r="I245" s="55"/>
      <c r="J245" s="57"/>
      <c r="K245" s="57"/>
      <c r="L245" s="57"/>
      <c r="M245" s="57"/>
      <c r="N245" s="57"/>
    </row>
    <row r="246" spans="2:14" ht="18.75">
      <c r="B246" s="55"/>
      <c r="C246" s="56"/>
      <c r="D246" s="56"/>
      <c r="E246" s="56"/>
      <c r="F246" s="56"/>
      <c r="G246" s="56"/>
      <c r="H246" s="56"/>
      <c r="I246" s="55"/>
      <c r="J246" s="57"/>
      <c r="K246" s="57"/>
      <c r="L246" s="57"/>
      <c r="M246" s="57"/>
      <c r="N246" s="57"/>
    </row>
    <row r="247" spans="2:14" ht="18.75">
      <c r="B247" s="55"/>
      <c r="C247" s="56"/>
      <c r="D247" s="56"/>
      <c r="E247" s="56"/>
      <c r="F247" s="56"/>
      <c r="G247" s="56"/>
      <c r="H247" s="56"/>
      <c r="I247" s="55"/>
      <c r="J247" s="57"/>
      <c r="K247" s="57"/>
      <c r="L247" s="57"/>
      <c r="M247" s="57"/>
      <c r="N247" s="57"/>
    </row>
    <row r="248" spans="2:14" ht="18.75">
      <c r="B248" s="55"/>
      <c r="C248" s="56"/>
      <c r="D248" s="56"/>
      <c r="E248" s="56"/>
      <c r="F248" s="56"/>
      <c r="G248" s="56"/>
      <c r="H248" s="56"/>
      <c r="I248" s="55"/>
      <c r="J248" s="57"/>
      <c r="K248" s="57"/>
      <c r="L248" s="57"/>
      <c r="M248" s="57"/>
      <c r="N248" s="57"/>
    </row>
    <row r="249" spans="2:14" ht="18.75">
      <c r="B249" s="55"/>
      <c r="C249" s="56"/>
      <c r="D249" s="56"/>
      <c r="E249" s="56"/>
      <c r="F249" s="56"/>
      <c r="G249" s="56"/>
      <c r="H249" s="56"/>
      <c r="I249" s="55"/>
      <c r="J249" s="57"/>
      <c r="K249" s="57"/>
      <c r="L249" s="57"/>
      <c r="M249" s="57"/>
      <c r="N249" s="57"/>
    </row>
    <row r="250" spans="2:14" ht="18.75">
      <c r="B250" s="55"/>
      <c r="C250" s="56"/>
      <c r="D250" s="56"/>
      <c r="E250" s="56"/>
      <c r="F250" s="56"/>
      <c r="G250" s="56"/>
      <c r="H250" s="56"/>
      <c r="I250" s="55"/>
      <c r="J250" s="57"/>
      <c r="K250" s="57"/>
      <c r="L250" s="57"/>
      <c r="M250" s="57"/>
      <c r="N250" s="57"/>
    </row>
    <row r="251" spans="2:14" ht="18.75">
      <c r="B251" s="55"/>
      <c r="C251" s="56"/>
      <c r="D251" s="56"/>
      <c r="E251" s="56"/>
      <c r="F251" s="56"/>
      <c r="G251" s="56"/>
      <c r="H251" s="56"/>
      <c r="I251" s="55"/>
      <c r="J251" s="57"/>
      <c r="K251" s="57"/>
      <c r="L251" s="57"/>
      <c r="M251" s="57"/>
      <c r="N251" s="57"/>
    </row>
    <row r="252" spans="2:14" ht="18.75">
      <c r="B252" s="55"/>
      <c r="C252" s="56"/>
      <c r="D252" s="56"/>
      <c r="E252" s="56"/>
      <c r="F252" s="56"/>
      <c r="G252" s="56"/>
      <c r="H252" s="56"/>
      <c r="I252" s="55"/>
      <c r="J252" s="57"/>
      <c r="K252" s="57"/>
      <c r="L252" s="57"/>
      <c r="M252" s="57"/>
      <c r="N252" s="57"/>
    </row>
    <row r="253" spans="2:14" ht="18.75">
      <c r="B253" s="55"/>
      <c r="C253" s="56"/>
      <c r="D253" s="56"/>
      <c r="E253" s="56"/>
      <c r="F253" s="56"/>
      <c r="G253" s="56"/>
      <c r="H253" s="56"/>
      <c r="I253" s="55"/>
      <c r="J253" s="57"/>
      <c r="K253" s="57"/>
      <c r="L253" s="57"/>
      <c r="M253" s="57"/>
      <c r="N253" s="57"/>
    </row>
    <row r="254" spans="2:14" ht="18.75">
      <c r="B254" s="55"/>
      <c r="C254" s="56"/>
      <c r="D254" s="56"/>
      <c r="E254" s="56"/>
      <c r="F254" s="56"/>
      <c r="G254" s="56"/>
      <c r="H254" s="56"/>
      <c r="I254" s="55"/>
      <c r="J254" s="57"/>
      <c r="K254" s="57"/>
      <c r="L254" s="57"/>
      <c r="M254" s="57"/>
      <c r="N254" s="57"/>
    </row>
    <row r="255" spans="2:14" ht="18.75">
      <c r="B255" s="55"/>
      <c r="C255" s="56"/>
      <c r="D255" s="56"/>
      <c r="E255" s="56"/>
      <c r="F255" s="56"/>
      <c r="G255" s="56"/>
      <c r="H255" s="56"/>
      <c r="I255" s="55"/>
      <c r="J255" s="57"/>
      <c r="K255" s="57"/>
      <c r="L255" s="57"/>
      <c r="M255" s="57"/>
      <c r="N255" s="57"/>
    </row>
    <row r="256" spans="2:14" ht="18.75">
      <c r="B256" s="55"/>
      <c r="C256" s="56"/>
      <c r="D256" s="56"/>
      <c r="E256" s="56"/>
      <c r="F256" s="56"/>
      <c r="G256" s="56"/>
      <c r="H256" s="56"/>
      <c r="I256" s="55"/>
      <c r="J256" s="57"/>
      <c r="K256" s="57"/>
      <c r="L256" s="57"/>
      <c r="M256" s="57"/>
      <c r="N256" s="57"/>
    </row>
    <row r="257" spans="2:14" ht="18.75">
      <c r="B257" s="55"/>
      <c r="C257" s="56"/>
      <c r="D257" s="56"/>
      <c r="E257" s="56"/>
      <c r="F257" s="56"/>
      <c r="G257" s="56"/>
      <c r="H257" s="56"/>
      <c r="I257" s="55"/>
      <c r="J257" s="57"/>
      <c r="K257" s="57"/>
      <c r="L257" s="57"/>
      <c r="M257" s="57"/>
      <c r="N257" s="57"/>
    </row>
    <row r="258" spans="2:14" ht="18.75">
      <c r="B258" s="55"/>
      <c r="C258" s="56"/>
      <c r="D258" s="56"/>
      <c r="E258" s="56"/>
      <c r="F258" s="56"/>
      <c r="G258" s="56"/>
      <c r="H258" s="56"/>
      <c r="I258" s="55"/>
      <c r="J258" s="57"/>
      <c r="K258" s="57"/>
      <c r="L258" s="57"/>
      <c r="M258" s="57"/>
      <c r="N258" s="57"/>
    </row>
    <row r="259" spans="2:14" ht="18.75">
      <c r="B259" s="55"/>
      <c r="C259" s="56"/>
      <c r="D259" s="56"/>
      <c r="E259" s="56"/>
      <c r="F259" s="56"/>
      <c r="G259" s="56"/>
      <c r="H259" s="56"/>
      <c r="I259" s="55"/>
      <c r="J259" s="57"/>
      <c r="K259" s="57"/>
      <c r="L259" s="57"/>
      <c r="M259" s="57"/>
      <c r="N259" s="57"/>
    </row>
    <row r="260" spans="2:14" ht="18.75">
      <c r="B260" s="55"/>
      <c r="C260" s="56"/>
      <c r="D260" s="56"/>
      <c r="E260" s="56"/>
      <c r="F260" s="56"/>
      <c r="G260" s="56"/>
      <c r="H260" s="56"/>
      <c r="I260" s="55"/>
      <c r="J260" s="57"/>
      <c r="K260" s="57"/>
      <c r="L260" s="57"/>
      <c r="M260" s="57"/>
      <c r="N260" s="57"/>
    </row>
    <row r="261" spans="2:14" ht="18.75">
      <c r="B261" s="55"/>
      <c r="C261" s="56"/>
      <c r="D261" s="56"/>
      <c r="E261" s="56"/>
      <c r="F261" s="56"/>
      <c r="G261" s="56"/>
      <c r="H261" s="56"/>
      <c r="I261" s="55"/>
      <c r="J261" s="57"/>
      <c r="K261" s="57"/>
      <c r="L261" s="57"/>
      <c r="M261" s="57"/>
      <c r="N261" s="57"/>
    </row>
    <row r="262" spans="2:14" ht="18.75">
      <c r="B262" s="55"/>
      <c r="C262" s="56"/>
      <c r="D262" s="56"/>
      <c r="E262" s="56"/>
      <c r="F262" s="56"/>
      <c r="G262" s="56"/>
      <c r="H262" s="56"/>
      <c r="I262" s="55"/>
      <c r="J262" s="57"/>
      <c r="K262" s="57"/>
      <c r="L262" s="57"/>
      <c r="M262" s="57"/>
      <c r="N262" s="57"/>
    </row>
    <row r="263" spans="2:14" ht="18.75">
      <c r="B263" s="55"/>
      <c r="C263" s="56"/>
      <c r="D263" s="56"/>
      <c r="E263" s="56"/>
      <c r="F263" s="56"/>
      <c r="G263" s="56"/>
      <c r="H263" s="56"/>
      <c r="I263" s="55"/>
      <c r="J263" s="57"/>
      <c r="K263" s="57"/>
      <c r="L263" s="57"/>
      <c r="M263" s="57"/>
      <c r="N263" s="57"/>
    </row>
    <row r="264" spans="2:14" ht="18.75">
      <c r="B264" s="55"/>
      <c r="C264" s="56"/>
      <c r="D264" s="56"/>
      <c r="E264" s="56"/>
      <c r="F264" s="56"/>
      <c r="G264" s="56"/>
      <c r="H264" s="56"/>
      <c r="I264" s="55"/>
      <c r="J264" s="57"/>
      <c r="K264" s="57"/>
      <c r="L264" s="57"/>
      <c r="M264" s="57"/>
      <c r="N264" s="57"/>
    </row>
    <row r="265" spans="2:14" ht="18.75">
      <c r="B265" s="55"/>
      <c r="C265" s="56"/>
      <c r="D265" s="56"/>
      <c r="E265" s="56"/>
      <c r="F265" s="56"/>
      <c r="G265" s="56"/>
      <c r="H265" s="56"/>
      <c r="I265" s="55"/>
      <c r="J265" s="57"/>
      <c r="K265" s="57"/>
      <c r="L265" s="57"/>
      <c r="M265" s="57"/>
      <c r="N265" s="57"/>
    </row>
    <row r="266" spans="2:14" ht="18.75">
      <c r="B266" s="55"/>
      <c r="C266" s="56"/>
      <c r="D266" s="56"/>
      <c r="E266" s="56"/>
      <c r="F266" s="56"/>
      <c r="G266" s="56"/>
      <c r="H266" s="56"/>
      <c r="I266" s="55"/>
      <c r="J266" s="57"/>
      <c r="K266" s="57"/>
      <c r="L266" s="57"/>
      <c r="M266" s="57"/>
      <c r="N266" s="57"/>
    </row>
    <row r="267" spans="2:14" ht="18.75">
      <c r="B267" s="55"/>
      <c r="C267" s="56"/>
      <c r="D267" s="56"/>
      <c r="E267" s="56"/>
      <c r="F267" s="56"/>
      <c r="G267" s="56"/>
      <c r="H267" s="56"/>
      <c r="I267" s="55"/>
      <c r="J267" s="57"/>
      <c r="K267" s="57"/>
      <c r="L267" s="57"/>
      <c r="M267" s="57"/>
      <c r="N267" s="57"/>
    </row>
    <row r="268" spans="2:14" ht="18.75">
      <c r="B268" s="55"/>
      <c r="C268" s="56"/>
      <c r="D268" s="56"/>
      <c r="E268" s="56"/>
      <c r="F268" s="56"/>
      <c r="G268" s="56"/>
      <c r="H268" s="56"/>
      <c r="I268" s="55"/>
      <c r="J268" s="57"/>
      <c r="K268" s="57"/>
      <c r="L268" s="57"/>
      <c r="M268" s="57"/>
      <c r="N268" s="57"/>
    </row>
    <row r="269" spans="2:14" ht="18.75">
      <c r="B269" s="55"/>
      <c r="C269" s="56"/>
      <c r="D269" s="56"/>
      <c r="E269" s="56"/>
      <c r="F269" s="56"/>
      <c r="G269" s="56"/>
      <c r="H269" s="56"/>
      <c r="I269" s="55"/>
      <c r="J269" s="57"/>
      <c r="K269" s="57"/>
      <c r="L269" s="57"/>
      <c r="M269" s="57"/>
      <c r="N269" s="57"/>
    </row>
    <row r="270" spans="2:14" ht="18.75">
      <c r="B270" s="55"/>
      <c r="C270" s="56"/>
      <c r="D270" s="56"/>
      <c r="E270" s="56"/>
      <c r="F270" s="56"/>
      <c r="G270" s="56"/>
      <c r="H270" s="56"/>
      <c r="I270" s="55"/>
      <c r="J270" s="57"/>
      <c r="K270" s="57"/>
      <c r="L270" s="57"/>
      <c r="M270" s="57"/>
      <c r="N270" s="57"/>
    </row>
    <row r="271" spans="2:14" ht="18.75">
      <c r="B271" s="55"/>
      <c r="C271" s="56"/>
      <c r="D271" s="56"/>
      <c r="E271" s="56"/>
      <c r="F271" s="56"/>
      <c r="G271" s="56"/>
      <c r="H271" s="56"/>
      <c r="I271" s="55"/>
      <c r="J271" s="57"/>
      <c r="K271" s="57"/>
      <c r="L271" s="57"/>
      <c r="M271" s="57"/>
      <c r="N271" s="57"/>
    </row>
    <row r="272" spans="2:14" ht="18.75">
      <c r="B272" s="55"/>
      <c r="C272" s="56"/>
      <c r="D272" s="56"/>
      <c r="E272" s="56"/>
      <c r="F272" s="56"/>
      <c r="G272" s="56"/>
      <c r="H272" s="56"/>
      <c r="I272" s="55"/>
      <c r="J272" s="57"/>
      <c r="K272" s="57"/>
      <c r="L272" s="57"/>
      <c r="M272" s="57"/>
      <c r="N272" s="57"/>
    </row>
    <row r="273" spans="2:14" ht="18.75">
      <c r="B273" s="55"/>
      <c r="C273" s="56"/>
      <c r="D273" s="56"/>
      <c r="E273" s="56"/>
      <c r="F273" s="56"/>
      <c r="G273" s="56"/>
      <c r="H273" s="56"/>
      <c r="I273" s="55"/>
      <c r="J273" s="57"/>
      <c r="K273" s="57"/>
      <c r="L273" s="57"/>
      <c r="M273" s="57"/>
      <c r="N273" s="57"/>
    </row>
    <row r="274" spans="2:14" ht="18.75">
      <c r="B274" s="55"/>
      <c r="C274" s="56"/>
      <c r="D274" s="56"/>
      <c r="E274" s="56"/>
      <c r="F274" s="56"/>
      <c r="G274" s="56"/>
      <c r="H274" s="56"/>
      <c r="I274" s="55"/>
      <c r="J274" s="57"/>
      <c r="K274" s="57"/>
      <c r="L274" s="57"/>
      <c r="M274" s="57"/>
      <c r="N274" s="57"/>
    </row>
    <row r="275" spans="2:14" ht="18.75">
      <c r="B275" s="55"/>
      <c r="C275" s="56"/>
      <c r="D275" s="56"/>
      <c r="E275" s="56"/>
      <c r="F275" s="56"/>
      <c r="G275" s="56"/>
      <c r="H275" s="56"/>
      <c r="I275" s="55"/>
      <c r="J275" s="57"/>
      <c r="K275" s="57"/>
      <c r="L275" s="57"/>
      <c r="M275" s="57"/>
      <c r="N275" s="57"/>
    </row>
    <row r="276" spans="2:14" ht="18.75">
      <c r="B276" s="55"/>
      <c r="C276" s="56"/>
      <c r="D276" s="56"/>
      <c r="E276" s="56"/>
      <c r="F276" s="56"/>
      <c r="G276" s="56"/>
      <c r="H276" s="56"/>
      <c r="I276" s="55"/>
      <c r="J276" s="57"/>
      <c r="K276" s="57"/>
      <c r="L276" s="57"/>
      <c r="M276" s="57"/>
      <c r="N276" s="57"/>
    </row>
    <row r="277" spans="2:14" ht="18.75">
      <c r="B277" s="55"/>
      <c r="C277" s="56"/>
      <c r="D277" s="56"/>
      <c r="E277" s="56"/>
      <c r="F277" s="56"/>
      <c r="G277" s="56"/>
      <c r="H277" s="56"/>
      <c r="I277" s="55"/>
      <c r="J277" s="57"/>
      <c r="K277" s="57"/>
      <c r="L277" s="57"/>
      <c r="M277" s="57"/>
      <c r="N277" s="57"/>
    </row>
    <row r="278" spans="2:14" ht="18.75">
      <c r="B278" s="55"/>
      <c r="C278" s="56"/>
      <c r="D278" s="56"/>
      <c r="E278" s="56"/>
      <c r="F278" s="56"/>
      <c r="G278" s="56"/>
      <c r="H278" s="56"/>
      <c r="I278" s="55"/>
      <c r="J278" s="57"/>
      <c r="K278" s="57"/>
      <c r="L278" s="57"/>
      <c r="M278" s="57"/>
      <c r="N278" s="57"/>
    </row>
    <row r="279" spans="2:14" ht="18.75">
      <c r="B279" s="55"/>
      <c r="C279" s="56"/>
      <c r="D279" s="56"/>
      <c r="E279" s="56"/>
      <c r="F279" s="56"/>
      <c r="G279" s="56"/>
      <c r="H279" s="56"/>
      <c r="I279" s="55"/>
      <c r="J279" s="57"/>
      <c r="K279" s="57"/>
      <c r="L279" s="57"/>
      <c r="M279" s="57"/>
      <c r="N279" s="57"/>
    </row>
    <row r="280" spans="2:14" ht="18.75">
      <c r="B280" s="55"/>
      <c r="C280" s="56"/>
      <c r="D280" s="56"/>
      <c r="E280" s="56"/>
      <c r="F280" s="56"/>
      <c r="G280" s="56"/>
      <c r="H280" s="56"/>
      <c r="I280" s="55"/>
      <c r="J280" s="57"/>
      <c r="K280" s="57"/>
      <c r="L280" s="57"/>
      <c r="M280" s="57"/>
      <c r="N280" s="57"/>
    </row>
    <row r="281" spans="2:14" ht="18.75">
      <c r="B281" s="55"/>
      <c r="C281" s="56"/>
      <c r="D281" s="56"/>
      <c r="E281" s="56"/>
      <c r="F281" s="56"/>
      <c r="G281" s="56"/>
      <c r="H281" s="56"/>
      <c r="I281" s="55"/>
      <c r="J281" s="57"/>
      <c r="K281" s="57"/>
      <c r="L281" s="57"/>
      <c r="M281" s="57"/>
      <c r="N281" s="57"/>
    </row>
    <row r="282" spans="2:14" ht="18.75">
      <c r="B282" s="55"/>
      <c r="C282" s="56"/>
      <c r="D282" s="56"/>
      <c r="E282" s="56"/>
      <c r="F282" s="56"/>
      <c r="G282" s="56"/>
      <c r="H282" s="56"/>
      <c r="I282" s="55"/>
      <c r="J282" s="57"/>
      <c r="K282" s="57"/>
      <c r="L282" s="57"/>
      <c r="M282" s="57"/>
      <c r="N282" s="57"/>
    </row>
    <row r="283" spans="2:14" ht="18.75">
      <c r="B283" s="55"/>
      <c r="C283" s="56"/>
      <c r="D283" s="56"/>
      <c r="E283" s="56"/>
      <c r="F283" s="56"/>
      <c r="G283" s="56"/>
      <c r="H283" s="56"/>
      <c r="I283" s="55"/>
      <c r="J283" s="57"/>
      <c r="K283" s="57"/>
      <c r="L283" s="57"/>
      <c r="M283" s="57"/>
      <c r="N283" s="57"/>
    </row>
    <row r="284" spans="2:14" ht="18.75">
      <c r="B284" s="55"/>
      <c r="C284" s="56"/>
      <c r="D284" s="56"/>
      <c r="E284" s="56"/>
      <c r="F284" s="56"/>
      <c r="G284" s="56"/>
      <c r="H284" s="56"/>
      <c r="I284" s="55"/>
      <c r="J284" s="57"/>
      <c r="K284" s="57"/>
      <c r="L284" s="57"/>
      <c r="M284" s="57"/>
      <c r="N284" s="57"/>
    </row>
    <row r="285" spans="2:14" ht="18.75">
      <c r="B285" s="55"/>
      <c r="C285" s="56"/>
      <c r="D285" s="56"/>
      <c r="E285" s="56"/>
      <c r="F285" s="56"/>
      <c r="G285" s="56"/>
      <c r="H285" s="56"/>
      <c r="I285" s="55"/>
      <c r="J285" s="57"/>
      <c r="K285" s="57"/>
      <c r="L285" s="57"/>
      <c r="M285" s="57"/>
      <c r="N285" s="57"/>
    </row>
    <row r="286" spans="2:14" ht="18.75">
      <c r="B286" s="55"/>
      <c r="C286" s="56"/>
      <c r="D286" s="56"/>
      <c r="E286" s="56"/>
      <c r="F286" s="56"/>
      <c r="G286" s="56"/>
      <c r="H286" s="56"/>
      <c r="I286" s="55"/>
      <c r="J286" s="57"/>
      <c r="K286" s="57"/>
      <c r="L286" s="57"/>
      <c r="M286" s="57"/>
      <c r="N286" s="57"/>
    </row>
    <row r="287" spans="2:14" ht="18.75">
      <c r="B287" s="55"/>
      <c r="C287" s="56"/>
      <c r="D287" s="56"/>
      <c r="E287" s="56"/>
      <c r="F287" s="56"/>
      <c r="G287" s="56"/>
      <c r="H287" s="56"/>
      <c r="I287" s="55"/>
      <c r="J287" s="57"/>
      <c r="K287" s="57"/>
      <c r="L287" s="57"/>
      <c r="M287" s="57"/>
      <c r="N287" s="57"/>
    </row>
    <row r="288" spans="2:14" ht="18.75">
      <c r="B288" s="55"/>
      <c r="C288" s="56"/>
      <c r="D288" s="56"/>
      <c r="E288" s="56"/>
      <c r="F288" s="56"/>
      <c r="G288" s="56"/>
      <c r="H288" s="56"/>
      <c r="I288" s="55"/>
      <c r="J288" s="57"/>
      <c r="K288" s="57"/>
      <c r="L288" s="57"/>
      <c r="M288" s="57"/>
      <c r="N288" s="57"/>
    </row>
    <row r="289" spans="2:14" ht="18.75">
      <c r="B289" s="55"/>
      <c r="C289" s="56"/>
      <c r="D289" s="56"/>
      <c r="E289" s="56"/>
      <c r="F289" s="56"/>
      <c r="G289" s="56"/>
      <c r="H289" s="56"/>
      <c r="I289" s="55"/>
      <c r="J289" s="57"/>
      <c r="K289" s="57"/>
      <c r="L289" s="57"/>
      <c r="M289" s="57"/>
      <c r="N289" s="57"/>
    </row>
    <row r="290" spans="2:14" ht="18.75">
      <c r="B290" s="55"/>
      <c r="C290" s="56"/>
      <c r="D290" s="56"/>
      <c r="E290" s="56"/>
      <c r="F290" s="56"/>
      <c r="G290" s="56"/>
      <c r="H290" s="56"/>
      <c r="I290" s="55"/>
      <c r="J290" s="57"/>
      <c r="K290" s="57"/>
      <c r="L290" s="57"/>
      <c r="M290" s="57"/>
      <c r="N290" s="57"/>
    </row>
    <row r="291" spans="2:14" ht="18.75">
      <c r="B291" s="55"/>
      <c r="C291" s="56"/>
      <c r="D291" s="56"/>
      <c r="E291" s="56"/>
      <c r="F291" s="56"/>
      <c r="G291" s="56"/>
      <c r="H291" s="56"/>
      <c r="I291" s="55"/>
      <c r="J291" s="57"/>
      <c r="K291" s="57"/>
      <c r="L291" s="57"/>
      <c r="M291" s="57"/>
      <c r="N291" s="57"/>
    </row>
    <row r="292" spans="2:14" ht="18.75">
      <c r="B292" s="55"/>
      <c r="C292" s="56"/>
      <c r="D292" s="56"/>
      <c r="E292" s="56"/>
      <c r="F292" s="56"/>
      <c r="G292" s="56"/>
      <c r="H292" s="56"/>
      <c r="I292" s="55"/>
      <c r="J292" s="57"/>
      <c r="K292" s="57"/>
      <c r="L292" s="57"/>
      <c r="M292" s="57"/>
      <c r="N292" s="57"/>
    </row>
    <row r="293" spans="2:14" ht="18.75">
      <c r="B293" s="55"/>
      <c r="C293" s="56"/>
      <c r="D293" s="56"/>
      <c r="E293" s="56"/>
      <c r="F293" s="56"/>
      <c r="G293" s="56"/>
      <c r="H293" s="56"/>
      <c r="I293" s="55"/>
      <c r="J293" s="57"/>
      <c r="K293" s="57"/>
      <c r="L293" s="57"/>
      <c r="M293" s="57"/>
      <c r="N293" s="57"/>
    </row>
    <row r="294" spans="2:14" ht="18.75">
      <c r="B294" s="55"/>
      <c r="C294" s="56"/>
      <c r="D294" s="56"/>
      <c r="E294" s="56"/>
      <c r="F294" s="56"/>
      <c r="G294" s="56"/>
      <c r="H294" s="56"/>
      <c r="I294" s="55"/>
      <c r="J294" s="57"/>
      <c r="K294" s="57"/>
      <c r="L294" s="57"/>
      <c r="M294" s="57"/>
      <c r="N294" s="57"/>
    </row>
    <row r="295" spans="2:14" ht="18.75">
      <c r="B295" s="55"/>
      <c r="C295" s="56"/>
      <c r="D295" s="56"/>
      <c r="E295" s="56"/>
      <c r="F295" s="56"/>
      <c r="G295" s="56"/>
      <c r="H295" s="56"/>
      <c r="I295" s="55"/>
      <c r="J295" s="57"/>
      <c r="K295" s="57"/>
      <c r="L295" s="57"/>
      <c r="M295" s="57"/>
      <c r="N295" s="57"/>
    </row>
    <row r="296" spans="2:14" ht="18.75">
      <c r="B296" s="55"/>
      <c r="C296" s="56"/>
      <c r="D296" s="56"/>
      <c r="E296" s="56"/>
      <c r="F296" s="56"/>
      <c r="G296" s="56"/>
      <c r="H296" s="56"/>
      <c r="I296" s="55"/>
      <c r="J296" s="57"/>
      <c r="K296" s="57"/>
      <c r="L296" s="57"/>
      <c r="M296" s="57"/>
      <c r="N296" s="57"/>
    </row>
    <row r="297" spans="2:14" ht="18.75">
      <c r="B297" s="55"/>
      <c r="C297" s="56"/>
      <c r="D297" s="56"/>
      <c r="E297" s="56"/>
      <c r="F297" s="56"/>
      <c r="G297" s="56"/>
      <c r="H297" s="56"/>
      <c r="I297" s="55"/>
      <c r="J297" s="57"/>
      <c r="K297" s="57"/>
      <c r="L297" s="57"/>
      <c r="M297" s="57"/>
      <c r="N297" s="57"/>
    </row>
    <row r="298" spans="2:14" ht="18.75">
      <c r="B298" s="55"/>
      <c r="C298" s="56"/>
      <c r="D298" s="56"/>
      <c r="E298" s="56"/>
      <c r="F298" s="56"/>
      <c r="G298" s="56"/>
      <c r="H298" s="56"/>
      <c r="I298" s="55"/>
      <c r="J298" s="57"/>
      <c r="K298" s="57"/>
      <c r="L298" s="57"/>
      <c r="M298" s="57"/>
      <c r="N298" s="57"/>
    </row>
    <row r="299" spans="2:14" ht="18.75">
      <c r="B299" s="55"/>
      <c r="C299" s="56"/>
      <c r="D299" s="56"/>
      <c r="E299" s="56"/>
      <c r="F299" s="56"/>
      <c r="G299" s="56"/>
      <c r="H299" s="56"/>
      <c r="I299" s="55"/>
      <c r="J299" s="57"/>
      <c r="K299" s="57"/>
      <c r="L299" s="57"/>
      <c r="M299" s="57"/>
      <c r="N299" s="57"/>
    </row>
    <row r="300" spans="2:14" ht="18.75">
      <c r="B300" s="55"/>
      <c r="C300" s="56"/>
      <c r="D300" s="56"/>
      <c r="E300" s="56"/>
      <c r="F300" s="56"/>
      <c r="G300" s="56"/>
      <c r="H300" s="56"/>
      <c r="I300" s="55"/>
      <c r="J300" s="57"/>
      <c r="K300" s="57"/>
      <c r="L300" s="57"/>
      <c r="M300" s="57"/>
      <c r="N300" s="57"/>
    </row>
    <row r="301" spans="2:14" ht="18.75">
      <c r="B301" s="55"/>
      <c r="C301" s="56"/>
      <c r="D301" s="56"/>
      <c r="E301" s="56"/>
      <c r="F301" s="56"/>
      <c r="G301" s="56"/>
      <c r="H301" s="56"/>
      <c r="I301" s="55"/>
      <c r="J301" s="57"/>
      <c r="K301" s="57"/>
      <c r="L301" s="57"/>
      <c r="M301" s="57"/>
      <c r="N301" s="57"/>
    </row>
    <row r="302" spans="2:14" ht="18.75">
      <c r="B302" s="55"/>
      <c r="C302" s="56"/>
      <c r="D302" s="56"/>
      <c r="E302" s="56"/>
      <c r="F302" s="56"/>
      <c r="G302" s="56"/>
      <c r="H302" s="56"/>
      <c r="I302" s="55"/>
      <c r="J302" s="57"/>
      <c r="K302" s="57"/>
      <c r="L302" s="57"/>
      <c r="M302" s="57"/>
      <c r="N302" s="57"/>
    </row>
    <row r="303" spans="2:14" ht="18.75">
      <c r="B303" s="55"/>
      <c r="C303" s="56"/>
      <c r="D303" s="56"/>
      <c r="E303" s="56"/>
      <c r="F303" s="56"/>
      <c r="G303" s="56"/>
      <c r="H303" s="56"/>
      <c r="I303" s="55"/>
      <c r="J303" s="57"/>
      <c r="K303" s="57"/>
      <c r="L303" s="57"/>
      <c r="M303" s="57"/>
      <c r="N303" s="57"/>
    </row>
    <row r="304" spans="2:14" ht="18.75">
      <c r="B304" s="55"/>
      <c r="C304" s="56"/>
      <c r="D304" s="56"/>
      <c r="E304" s="56"/>
      <c r="F304" s="56"/>
      <c r="G304" s="56"/>
      <c r="H304" s="56"/>
      <c r="I304" s="55"/>
      <c r="J304" s="57"/>
      <c r="K304" s="57"/>
      <c r="L304" s="57"/>
      <c r="M304" s="57"/>
      <c r="N304" s="57"/>
    </row>
    <row r="305" spans="2:14" ht="18.75">
      <c r="B305" s="55"/>
      <c r="C305" s="56"/>
      <c r="D305" s="56"/>
      <c r="E305" s="56"/>
      <c r="F305" s="56"/>
      <c r="G305" s="56"/>
      <c r="H305" s="56"/>
      <c r="I305" s="55"/>
      <c r="J305" s="57"/>
      <c r="K305" s="57"/>
      <c r="L305" s="57"/>
      <c r="M305" s="57"/>
      <c r="N305" s="57"/>
    </row>
    <row r="306" spans="2:14" ht="18.75">
      <c r="B306" s="55"/>
      <c r="C306" s="56"/>
      <c r="D306" s="56"/>
      <c r="E306" s="56"/>
      <c r="F306" s="56"/>
      <c r="G306" s="56"/>
      <c r="H306" s="56"/>
      <c r="I306" s="55"/>
      <c r="J306" s="57"/>
      <c r="K306" s="57"/>
      <c r="L306" s="57"/>
      <c r="M306" s="57"/>
      <c r="N306" s="57"/>
    </row>
    <row r="307" spans="2:14" ht="18.75">
      <c r="B307" s="55"/>
      <c r="C307" s="56"/>
      <c r="D307" s="56"/>
      <c r="E307" s="56"/>
      <c r="F307" s="56"/>
      <c r="G307" s="56"/>
      <c r="H307" s="56"/>
      <c r="I307" s="55"/>
      <c r="J307" s="57"/>
      <c r="K307" s="57"/>
      <c r="L307" s="57"/>
      <c r="M307" s="57"/>
      <c r="N307" s="57"/>
    </row>
    <row r="308" spans="2:14" ht="18.75">
      <c r="B308" s="55"/>
      <c r="C308" s="56"/>
      <c r="D308" s="56"/>
      <c r="E308" s="56"/>
      <c r="F308" s="56"/>
      <c r="G308" s="56"/>
      <c r="H308" s="56"/>
      <c r="I308" s="55"/>
      <c r="J308" s="57"/>
      <c r="K308" s="57"/>
      <c r="L308" s="57"/>
      <c r="M308" s="57"/>
      <c r="N308" s="57"/>
    </row>
    <row r="309" spans="2:14" ht="18.75">
      <c r="B309" s="55"/>
      <c r="C309" s="56"/>
      <c r="D309" s="56"/>
      <c r="E309" s="56"/>
      <c r="F309" s="56"/>
      <c r="G309" s="56"/>
      <c r="H309" s="56"/>
      <c r="I309" s="55"/>
      <c r="J309" s="57"/>
      <c r="K309" s="57"/>
      <c r="L309" s="57"/>
      <c r="M309" s="57"/>
      <c r="N309" s="57"/>
    </row>
    <row r="310" spans="2:14" ht="18.75">
      <c r="B310" s="55"/>
      <c r="C310" s="56"/>
      <c r="D310" s="56"/>
      <c r="E310" s="56"/>
      <c r="F310" s="56"/>
      <c r="G310" s="56"/>
      <c r="H310" s="56"/>
      <c r="I310" s="55"/>
      <c r="J310" s="57"/>
      <c r="K310" s="57"/>
      <c r="L310" s="57"/>
      <c r="M310" s="57"/>
      <c r="N310" s="57"/>
    </row>
    <row r="311" spans="2:14" ht="18.75">
      <c r="B311" s="55"/>
      <c r="C311" s="56"/>
      <c r="D311" s="56"/>
      <c r="E311" s="56"/>
      <c r="F311" s="56"/>
      <c r="G311" s="56"/>
      <c r="H311" s="56"/>
      <c r="I311" s="55"/>
      <c r="J311" s="57"/>
      <c r="K311" s="57"/>
      <c r="L311" s="57"/>
      <c r="M311" s="57"/>
      <c r="N311" s="57"/>
    </row>
    <row r="312" spans="2:14" ht="18.75">
      <c r="B312" s="55"/>
      <c r="C312" s="56"/>
      <c r="D312" s="56"/>
      <c r="E312" s="56"/>
      <c r="F312" s="56"/>
      <c r="G312" s="56"/>
      <c r="H312" s="56"/>
      <c r="I312" s="55"/>
      <c r="J312" s="57"/>
      <c r="K312" s="57"/>
      <c r="L312" s="57"/>
      <c r="M312" s="57"/>
      <c r="N312" s="57"/>
    </row>
    <row r="313" spans="2:14" ht="18.75">
      <c r="B313" s="55"/>
      <c r="C313" s="56"/>
      <c r="D313" s="56"/>
      <c r="E313" s="56"/>
      <c r="F313" s="56"/>
      <c r="G313" s="56"/>
      <c r="H313" s="56"/>
      <c r="I313" s="55"/>
      <c r="J313" s="57"/>
      <c r="K313" s="57"/>
      <c r="L313" s="57"/>
      <c r="M313" s="57"/>
      <c r="N313" s="57"/>
    </row>
    <row r="314" spans="2:14" ht="18.75">
      <c r="B314" s="55"/>
      <c r="C314" s="56"/>
      <c r="D314" s="56"/>
      <c r="E314" s="56"/>
      <c r="F314" s="56"/>
      <c r="G314" s="56"/>
      <c r="H314" s="56"/>
      <c r="I314" s="55"/>
      <c r="J314" s="57"/>
      <c r="K314" s="57"/>
      <c r="L314" s="57"/>
      <c r="M314" s="57"/>
      <c r="N314" s="57"/>
    </row>
    <row r="315" spans="2:14" ht="18.75">
      <c r="B315" s="55"/>
      <c r="C315" s="56"/>
      <c r="D315" s="56"/>
      <c r="E315" s="56"/>
      <c r="F315" s="56"/>
      <c r="G315" s="56"/>
      <c r="H315" s="56"/>
      <c r="I315" s="55"/>
      <c r="J315" s="57"/>
      <c r="K315" s="57"/>
      <c r="L315" s="57"/>
      <c r="M315" s="57"/>
      <c r="N315" s="57"/>
    </row>
    <row r="316" spans="2:14" ht="18.75">
      <c r="B316" s="55"/>
      <c r="C316" s="56"/>
      <c r="D316" s="56"/>
      <c r="E316" s="56"/>
      <c r="F316" s="56"/>
      <c r="G316" s="56"/>
      <c r="H316" s="56"/>
      <c r="I316" s="55"/>
      <c r="J316" s="57"/>
      <c r="K316" s="57"/>
      <c r="L316" s="57"/>
      <c r="M316" s="57"/>
      <c r="N316" s="57"/>
    </row>
    <row r="317" spans="2:14" ht="18.75">
      <c r="B317" s="55"/>
      <c r="C317" s="56"/>
      <c r="D317" s="56"/>
      <c r="E317" s="56"/>
      <c r="F317" s="56"/>
      <c r="G317" s="56"/>
      <c r="H317" s="56"/>
      <c r="I317" s="55"/>
      <c r="J317" s="57"/>
      <c r="K317" s="57"/>
      <c r="L317" s="57"/>
      <c r="M317" s="57"/>
      <c r="N317" s="57"/>
    </row>
    <row r="318" spans="2:14" ht="18.75">
      <c r="B318" s="55"/>
      <c r="C318" s="56"/>
      <c r="D318" s="56"/>
      <c r="E318" s="56"/>
      <c r="F318" s="56"/>
      <c r="G318" s="56"/>
      <c r="H318" s="56"/>
      <c r="I318" s="55"/>
      <c r="J318" s="57"/>
      <c r="K318" s="57"/>
      <c r="L318" s="57"/>
      <c r="M318" s="57"/>
      <c r="N318" s="57"/>
    </row>
    <row r="319" spans="2:14" ht="18.75">
      <c r="B319" s="55"/>
      <c r="C319" s="56"/>
      <c r="D319" s="56"/>
      <c r="E319" s="56"/>
      <c r="F319" s="56"/>
      <c r="G319" s="56"/>
      <c r="H319" s="56"/>
      <c r="I319" s="55"/>
      <c r="J319" s="57"/>
      <c r="K319" s="57"/>
      <c r="L319" s="57"/>
      <c r="M319" s="57"/>
      <c r="N319" s="57"/>
    </row>
    <row r="320" spans="2:14" ht="18.75">
      <c r="B320" s="55"/>
      <c r="C320" s="56"/>
      <c r="D320" s="56"/>
      <c r="E320" s="56"/>
      <c r="F320" s="56"/>
      <c r="G320" s="56"/>
      <c r="H320" s="56"/>
      <c r="I320" s="55"/>
      <c r="J320" s="57"/>
      <c r="K320" s="57"/>
      <c r="L320" s="57"/>
      <c r="M320" s="57"/>
      <c r="N320" s="57"/>
    </row>
    <row r="321" spans="2:14" ht="18.75">
      <c r="B321" s="55"/>
      <c r="C321" s="56"/>
      <c r="D321" s="56"/>
      <c r="E321" s="56"/>
      <c r="F321" s="56"/>
      <c r="G321" s="56"/>
      <c r="H321" s="56"/>
      <c r="I321" s="55"/>
      <c r="J321" s="57"/>
      <c r="K321" s="57"/>
      <c r="L321" s="57"/>
      <c r="M321" s="57"/>
      <c r="N321" s="57"/>
    </row>
    <row r="322" spans="2:14" ht="18.75">
      <c r="B322" s="55"/>
      <c r="C322" s="56"/>
      <c r="D322" s="56"/>
      <c r="E322" s="56"/>
      <c r="F322" s="56"/>
      <c r="G322" s="56"/>
      <c r="H322" s="56"/>
      <c r="I322" s="55"/>
      <c r="J322" s="57"/>
      <c r="K322" s="57"/>
      <c r="L322" s="57"/>
      <c r="M322" s="57"/>
      <c r="N322" s="57"/>
    </row>
    <row r="323" spans="2:14" ht="18.75">
      <c r="B323" s="55"/>
      <c r="C323" s="56"/>
      <c r="D323" s="56"/>
      <c r="E323" s="56"/>
      <c r="F323" s="56"/>
      <c r="G323" s="56"/>
      <c r="H323" s="56"/>
      <c r="I323" s="55"/>
      <c r="J323" s="57"/>
      <c r="K323" s="57"/>
      <c r="L323" s="57"/>
      <c r="M323" s="57"/>
      <c r="N323" s="57"/>
    </row>
    <row r="324" spans="2:14" ht="18.75">
      <c r="B324" s="55"/>
      <c r="C324" s="56"/>
      <c r="D324" s="56"/>
      <c r="E324" s="56"/>
      <c r="F324" s="56"/>
      <c r="G324" s="56"/>
      <c r="H324" s="56"/>
      <c r="I324" s="55"/>
      <c r="J324" s="57"/>
      <c r="K324" s="57"/>
      <c r="L324" s="57"/>
      <c r="M324" s="57"/>
      <c r="N324" s="57"/>
    </row>
    <row r="325" spans="2:14" ht="18.75">
      <c r="B325" s="55"/>
      <c r="C325" s="56"/>
      <c r="D325" s="56"/>
      <c r="E325" s="56"/>
      <c r="F325" s="56"/>
      <c r="G325" s="56"/>
      <c r="H325" s="56"/>
      <c r="I325" s="55"/>
      <c r="J325" s="57"/>
      <c r="K325" s="57"/>
      <c r="L325" s="57"/>
      <c r="M325" s="57"/>
      <c r="N325" s="57"/>
    </row>
    <row r="326" spans="2:14" ht="18.75">
      <c r="B326" s="55"/>
      <c r="C326" s="56"/>
      <c r="D326" s="56"/>
      <c r="E326" s="56"/>
      <c r="F326" s="56"/>
      <c r="G326" s="56"/>
      <c r="H326" s="56"/>
      <c r="I326" s="55"/>
      <c r="J326" s="57"/>
      <c r="K326" s="57"/>
      <c r="L326" s="57"/>
      <c r="M326" s="57"/>
      <c r="N326" s="57"/>
    </row>
    <row r="327" spans="2:14" ht="18.75">
      <c r="B327" s="55"/>
      <c r="C327" s="56"/>
      <c r="D327" s="56"/>
      <c r="E327" s="56"/>
      <c r="F327" s="56"/>
      <c r="G327" s="56"/>
      <c r="H327" s="56"/>
      <c r="I327" s="55"/>
      <c r="J327" s="57"/>
      <c r="K327" s="57"/>
      <c r="L327" s="57"/>
      <c r="M327" s="57"/>
      <c r="N327" s="57"/>
    </row>
    <row r="328" spans="2:14" ht="18.75">
      <c r="B328" s="55"/>
      <c r="C328" s="56"/>
      <c r="D328" s="56"/>
      <c r="E328" s="56"/>
      <c r="F328" s="56"/>
      <c r="G328" s="56"/>
      <c r="H328" s="56"/>
      <c r="I328" s="55"/>
      <c r="J328" s="57"/>
      <c r="K328" s="57"/>
      <c r="L328" s="57"/>
      <c r="M328" s="57"/>
      <c r="N328" s="57"/>
    </row>
    <row r="329" spans="2:14" ht="18.75">
      <c r="B329" s="55"/>
      <c r="C329" s="56"/>
      <c r="D329" s="56"/>
      <c r="E329" s="56"/>
      <c r="F329" s="56"/>
      <c r="G329" s="56"/>
      <c r="H329" s="56"/>
      <c r="I329" s="55"/>
      <c r="J329" s="57"/>
      <c r="K329" s="57"/>
      <c r="L329" s="57"/>
      <c r="M329" s="57"/>
      <c r="N329" s="57"/>
    </row>
    <row r="330" spans="2:14" ht="18.75">
      <c r="B330" s="55"/>
      <c r="C330" s="56"/>
      <c r="D330" s="56"/>
      <c r="E330" s="56"/>
      <c r="F330" s="56"/>
      <c r="G330" s="56"/>
      <c r="H330" s="56"/>
      <c r="I330" s="55"/>
      <c r="J330" s="57"/>
      <c r="K330" s="57"/>
      <c r="L330" s="57"/>
      <c r="M330" s="57"/>
      <c r="N330" s="57"/>
    </row>
    <row r="331" spans="2:14" ht="18.75">
      <c r="B331" s="55"/>
      <c r="C331" s="56"/>
      <c r="D331" s="56"/>
      <c r="E331" s="56"/>
      <c r="F331" s="56"/>
      <c r="G331" s="56"/>
      <c r="H331" s="56"/>
      <c r="I331" s="55"/>
      <c r="J331" s="57"/>
      <c r="K331" s="57"/>
      <c r="L331" s="57"/>
      <c r="M331" s="57"/>
      <c r="N331" s="57"/>
    </row>
    <row r="332" spans="2:14" ht="18.75">
      <c r="B332" s="55"/>
      <c r="C332" s="56"/>
      <c r="D332" s="56"/>
      <c r="E332" s="56"/>
      <c r="F332" s="56"/>
      <c r="G332" s="56"/>
      <c r="H332" s="56"/>
      <c r="I332" s="55"/>
      <c r="J332" s="57"/>
      <c r="K332" s="57"/>
      <c r="L332" s="57"/>
      <c r="M332" s="57"/>
      <c r="N332" s="57"/>
    </row>
    <row r="333" spans="2:14" ht="18.75">
      <c r="B333" s="55"/>
      <c r="C333" s="56"/>
      <c r="D333" s="56"/>
      <c r="E333" s="56"/>
      <c r="F333" s="56"/>
      <c r="G333" s="56"/>
      <c r="H333" s="56"/>
      <c r="I333" s="55"/>
      <c r="J333" s="57"/>
      <c r="K333" s="57"/>
      <c r="L333" s="57"/>
      <c r="M333" s="57"/>
      <c r="N333" s="57"/>
    </row>
    <row r="334" spans="2:14" ht="18.75">
      <c r="B334" s="55"/>
      <c r="C334" s="56"/>
      <c r="D334" s="56"/>
      <c r="E334" s="56"/>
      <c r="F334" s="56"/>
      <c r="G334" s="56"/>
      <c r="H334" s="56"/>
      <c r="I334" s="55"/>
      <c r="J334" s="57"/>
      <c r="K334" s="57"/>
      <c r="L334" s="57"/>
      <c r="M334" s="57"/>
      <c r="N334" s="57"/>
    </row>
    <row r="335" spans="2:14" ht="18.75">
      <c r="B335" s="55"/>
      <c r="C335" s="56"/>
      <c r="D335" s="56"/>
      <c r="E335" s="56"/>
      <c r="F335" s="56"/>
      <c r="G335" s="56"/>
      <c r="H335" s="56"/>
      <c r="I335" s="55"/>
      <c r="J335" s="57"/>
      <c r="K335" s="57"/>
      <c r="L335" s="57"/>
      <c r="M335" s="57"/>
      <c r="N335" s="57"/>
    </row>
    <row r="336" spans="2:14" ht="18.75">
      <c r="B336" s="55"/>
      <c r="C336" s="56"/>
      <c r="D336" s="56"/>
      <c r="E336" s="56"/>
      <c r="F336" s="56"/>
      <c r="G336" s="56"/>
      <c r="H336" s="56"/>
      <c r="I336" s="55"/>
      <c r="J336" s="57"/>
      <c r="K336" s="57"/>
      <c r="L336" s="57"/>
      <c r="M336" s="57"/>
      <c r="N336" s="57"/>
    </row>
    <row r="337" spans="2:14" ht="18.75">
      <c r="B337" s="55"/>
      <c r="C337" s="56"/>
      <c r="D337" s="56"/>
      <c r="E337" s="56"/>
      <c r="F337" s="56"/>
      <c r="G337" s="56"/>
      <c r="H337" s="56"/>
      <c r="I337" s="55"/>
      <c r="J337" s="57"/>
      <c r="K337" s="57"/>
      <c r="L337" s="57"/>
      <c r="M337" s="57"/>
      <c r="N337" s="57"/>
    </row>
    <row r="338" spans="2:14" ht="18.75">
      <c r="B338" s="55"/>
      <c r="C338" s="56"/>
      <c r="D338" s="56"/>
      <c r="E338" s="56"/>
      <c r="F338" s="56"/>
      <c r="G338" s="56"/>
      <c r="H338" s="56"/>
      <c r="I338" s="55"/>
      <c r="J338" s="57"/>
      <c r="K338" s="57"/>
      <c r="L338" s="57"/>
      <c r="M338" s="57"/>
      <c r="N338" s="57"/>
    </row>
    <row r="339" spans="2:14" ht="18.75">
      <c r="B339" s="55"/>
      <c r="C339" s="56"/>
      <c r="D339" s="56"/>
      <c r="E339" s="56"/>
      <c r="F339" s="56"/>
      <c r="G339" s="56"/>
      <c r="H339" s="56"/>
      <c r="I339" s="55"/>
      <c r="J339" s="57"/>
      <c r="K339" s="57"/>
      <c r="L339" s="57"/>
      <c r="M339" s="57"/>
      <c r="N339" s="57"/>
    </row>
    <row r="340" spans="2:14" ht="18.75">
      <c r="B340" s="55"/>
      <c r="C340" s="56"/>
      <c r="D340" s="56"/>
      <c r="E340" s="56"/>
      <c r="F340" s="56"/>
      <c r="G340" s="56"/>
      <c r="H340" s="56"/>
      <c r="I340" s="55"/>
      <c r="J340" s="57"/>
      <c r="K340" s="57"/>
      <c r="L340" s="57"/>
      <c r="M340" s="57"/>
      <c r="N340" s="57"/>
    </row>
    <row r="341" spans="2:14" ht="18.75">
      <c r="B341" s="55"/>
      <c r="C341" s="56"/>
      <c r="D341" s="56"/>
      <c r="E341" s="56"/>
      <c r="F341" s="56"/>
      <c r="G341" s="56"/>
      <c r="H341" s="56"/>
      <c r="I341" s="55"/>
      <c r="J341" s="57"/>
      <c r="K341" s="57"/>
      <c r="L341" s="57"/>
      <c r="M341" s="57"/>
      <c r="N341" s="57"/>
    </row>
    <row r="342" spans="2:14" ht="18.75">
      <c r="B342" s="55"/>
      <c r="C342" s="56"/>
      <c r="D342" s="56"/>
      <c r="E342" s="56"/>
      <c r="F342" s="56"/>
      <c r="G342" s="56"/>
      <c r="H342" s="56"/>
      <c r="I342" s="55"/>
      <c r="J342" s="57"/>
      <c r="K342" s="57"/>
      <c r="L342" s="57"/>
      <c r="M342" s="57"/>
      <c r="N342" s="57"/>
    </row>
    <row r="343" spans="2:14" ht="18.75">
      <c r="B343" s="55"/>
      <c r="C343" s="56"/>
      <c r="D343" s="56"/>
      <c r="E343" s="56"/>
      <c r="F343" s="56"/>
      <c r="G343" s="56"/>
      <c r="H343" s="56"/>
      <c r="I343" s="55"/>
      <c r="J343" s="57"/>
      <c r="K343" s="57"/>
      <c r="L343" s="57"/>
      <c r="M343" s="57"/>
      <c r="N343" s="57"/>
    </row>
    <row r="344" spans="2:14" ht="18.75">
      <c r="B344" s="55"/>
      <c r="C344" s="56"/>
      <c r="D344" s="56"/>
      <c r="E344" s="56"/>
      <c r="F344" s="56"/>
      <c r="G344" s="56"/>
      <c r="H344" s="56"/>
      <c r="I344" s="55"/>
      <c r="J344" s="57"/>
      <c r="K344" s="57"/>
      <c r="L344" s="57"/>
      <c r="M344" s="57"/>
      <c r="N344" s="57"/>
    </row>
    <row r="345" spans="2:14" ht="18.75">
      <c r="B345" s="55"/>
      <c r="C345" s="56"/>
      <c r="D345" s="56"/>
      <c r="E345" s="56"/>
      <c r="F345" s="56"/>
      <c r="G345" s="56"/>
      <c r="H345" s="56"/>
      <c r="I345" s="55"/>
      <c r="J345" s="57"/>
      <c r="K345" s="57"/>
      <c r="L345" s="57"/>
      <c r="M345" s="57"/>
      <c r="N345" s="57"/>
    </row>
    <row r="346" spans="2:14" ht="18.75">
      <c r="B346" s="55"/>
      <c r="C346" s="56"/>
      <c r="D346" s="56"/>
      <c r="E346" s="56"/>
      <c r="F346" s="56"/>
      <c r="G346" s="56"/>
      <c r="H346" s="56"/>
      <c r="I346" s="55"/>
      <c r="J346" s="57"/>
      <c r="K346" s="57"/>
      <c r="L346" s="57"/>
      <c r="M346" s="57"/>
      <c r="N346" s="57"/>
    </row>
    <row r="347" spans="2:14" ht="18.75">
      <c r="B347" s="55"/>
      <c r="C347" s="56"/>
      <c r="D347" s="56"/>
      <c r="E347" s="56"/>
      <c r="F347" s="56"/>
      <c r="G347" s="56"/>
      <c r="H347" s="56"/>
      <c r="I347" s="55"/>
      <c r="J347" s="57"/>
      <c r="K347" s="57"/>
      <c r="L347" s="57"/>
      <c r="M347" s="57"/>
      <c r="N347" s="57"/>
    </row>
    <row r="348" spans="2:14" ht="18.75">
      <c r="B348" s="55"/>
      <c r="C348" s="56"/>
      <c r="D348" s="56"/>
      <c r="E348" s="56"/>
      <c r="F348" s="56"/>
      <c r="G348" s="56"/>
      <c r="H348" s="56"/>
      <c r="I348" s="55"/>
      <c r="J348" s="57"/>
      <c r="K348" s="57"/>
      <c r="L348" s="57"/>
      <c r="M348" s="57"/>
      <c r="N348" s="57"/>
    </row>
    <row r="349" spans="2:14" ht="18.75">
      <c r="B349" s="55"/>
      <c r="C349" s="56"/>
      <c r="D349" s="56"/>
      <c r="E349" s="56"/>
      <c r="F349" s="56"/>
      <c r="G349" s="56"/>
      <c r="H349" s="56"/>
      <c r="I349" s="55"/>
      <c r="J349" s="57"/>
      <c r="K349" s="57"/>
      <c r="L349" s="57"/>
      <c r="M349" s="57"/>
      <c r="N349" s="57"/>
    </row>
    <row r="350" spans="2:14" ht="18.75">
      <c r="B350" s="55"/>
      <c r="C350" s="56"/>
      <c r="D350" s="56"/>
      <c r="E350" s="56"/>
      <c r="F350" s="56"/>
      <c r="G350" s="56"/>
      <c r="H350" s="56"/>
      <c r="I350" s="55"/>
      <c r="J350" s="57"/>
      <c r="K350" s="57"/>
      <c r="L350" s="57"/>
      <c r="M350" s="57"/>
      <c r="N350" s="57"/>
    </row>
    <row r="351" spans="2:14" ht="18.75">
      <c r="B351" s="55"/>
      <c r="C351" s="56"/>
      <c r="D351" s="56"/>
      <c r="E351" s="56"/>
      <c r="F351" s="56"/>
      <c r="G351" s="56"/>
      <c r="H351" s="56"/>
      <c r="I351" s="55"/>
      <c r="J351" s="57"/>
      <c r="K351" s="57"/>
      <c r="L351" s="57"/>
      <c r="M351" s="57"/>
      <c r="N351" s="57"/>
    </row>
    <row r="352" spans="2:14" ht="18.75">
      <c r="B352" s="55"/>
      <c r="C352" s="56"/>
      <c r="D352" s="56"/>
      <c r="E352" s="56"/>
      <c r="F352" s="56"/>
      <c r="G352" s="56"/>
      <c r="H352" s="56"/>
      <c r="I352" s="55"/>
      <c r="J352" s="57"/>
      <c r="K352" s="57"/>
      <c r="L352" s="57"/>
      <c r="M352" s="57"/>
      <c r="N352" s="57"/>
    </row>
    <row r="353" spans="2:14" ht="18.75">
      <c r="B353" s="55"/>
      <c r="C353" s="56"/>
      <c r="D353" s="56"/>
      <c r="E353" s="56"/>
      <c r="F353" s="56"/>
      <c r="G353" s="56"/>
      <c r="H353" s="56"/>
      <c r="I353" s="55"/>
      <c r="J353" s="57"/>
      <c r="K353" s="57"/>
      <c r="L353" s="57"/>
      <c r="M353" s="57"/>
      <c r="N353" s="57"/>
    </row>
    <row r="354" spans="2:14" ht="18.75">
      <c r="B354" s="55"/>
      <c r="C354" s="56"/>
      <c r="D354" s="56"/>
      <c r="E354" s="56"/>
      <c r="F354" s="56"/>
      <c r="G354" s="56"/>
      <c r="H354" s="56"/>
      <c r="I354" s="55"/>
      <c r="J354" s="57"/>
      <c r="K354" s="57"/>
      <c r="L354" s="57"/>
      <c r="M354" s="57"/>
      <c r="N354" s="57"/>
    </row>
    <row r="355" spans="2:14" ht="18.75">
      <c r="B355" s="55"/>
      <c r="C355" s="56"/>
      <c r="D355" s="56"/>
      <c r="E355" s="56"/>
      <c r="F355" s="56"/>
      <c r="G355" s="56"/>
      <c r="H355" s="56"/>
      <c r="I355" s="55"/>
      <c r="J355" s="57"/>
      <c r="K355" s="57"/>
      <c r="L355" s="57"/>
      <c r="M355" s="57"/>
      <c r="N355" s="57"/>
    </row>
    <row r="356" spans="2:14" ht="18.75">
      <c r="B356" s="55"/>
      <c r="C356" s="56"/>
      <c r="D356" s="56"/>
      <c r="E356" s="56"/>
      <c r="F356" s="56"/>
      <c r="G356" s="56"/>
      <c r="H356" s="56"/>
      <c r="I356" s="55"/>
      <c r="J356" s="57"/>
      <c r="K356" s="57"/>
      <c r="L356" s="57"/>
      <c r="M356" s="57"/>
      <c r="N356" s="57"/>
    </row>
    <row r="357" spans="2:14" ht="18.75">
      <c r="B357" s="55"/>
      <c r="C357" s="56"/>
      <c r="D357" s="56"/>
      <c r="E357" s="56"/>
      <c r="F357" s="56"/>
      <c r="G357" s="56"/>
      <c r="H357" s="56"/>
      <c r="I357" s="55"/>
      <c r="J357" s="57"/>
      <c r="K357" s="57"/>
      <c r="L357" s="57"/>
      <c r="M357" s="57"/>
      <c r="N357" s="57"/>
    </row>
    <row r="358" spans="2:14" ht="18.75">
      <c r="B358" s="55"/>
      <c r="C358" s="56"/>
      <c r="D358" s="56"/>
      <c r="E358" s="56"/>
      <c r="F358" s="56"/>
      <c r="G358" s="56"/>
      <c r="H358" s="56"/>
      <c r="I358" s="55"/>
      <c r="J358" s="57"/>
      <c r="K358" s="57"/>
      <c r="L358" s="57"/>
      <c r="M358" s="57"/>
      <c r="N358" s="57"/>
    </row>
    <row r="359" spans="2:14" ht="18.75">
      <c r="B359" s="55"/>
      <c r="C359" s="56"/>
      <c r="D359" s="56"/>
      <c r="E359" s="56"/>
      <c r="F359" s="56"/>
      <c r="G359" s="56"/>
      <c r="H359" s="56"/>
      <c r="I359" s="55"/>
      <c r="J359" s="57"/>
      <c r="K359" s="57"/>
      <c r="L359" s="57"/>
      <c r="M359" s="57"/>
      <c r="N359" s="57"/>
    </row>
    <row r="360" spans="2:14" ht="18.75">
      <c r="B360" s="55"/>
      <c r="C360" s="56"/>
      <c r="D360" s="56"/>
      <c r="E360" s="56"/>
      <c r="F360" s="56"/>
      <c r="G360" s="56"/>
      <c r="H360" s="56"/>
      <c r="I360" s="55"/>
      <c r="J360" s="57"/>
      <c r="K360" s="57"/>
      <c r="L360" s="57"/>
      <c r="M360" s="57"/>
      <c r="N360" s="57"/>
    </row>
    <row r="361" spans="2:14" ht="18.75">
      <c r="B361" s="55"/>
      <c r="C361" s="56"/>
      <c r="D361" s="56"/>
      <c r="E361" s="56"/>
      <c r="F361" s="56"/>
      <c r="G361" s="56"/>
      <c r="H361" s="56"/>
      <c r="I361" s="55"/>
      <c r="J361" s="57"/>
      <c r="K361" s="57"/>
      <c r="L361" s="57"/>
      <c r="M361" s="57"/>
      <c r="N361" s="57"/>
    </row>
    <row r="362" spans="2:14" ht="18.75">
      <c r="B362" s="55"/>
      <c r="C362" s="56"/>
      <c r="D362" s="56"/>
      <c r="E362" s="56"/>
      <c r="F362" s="56"/>
      <c r="G362" s="56"/>
      <c r="H362" s="56"/>
      <c r="I362" s="55"/>
      <c r="J362" s="57"/>
      <c r="K362" s="57"/>
      <c r="L362" s="57"/>
      <c r="M362" s="57"/>
      <c r="N362" s="57"/>
    </row>
    <row r="363" spans="2:14" ht="18.75">
      <c r="B363" s="55"/>
      <c r="C363" s="56"/>
      <c r="D363" s="56"/>
      <c r="E363" s="56"/>
      <c r="F363" s="56"/>
      <c r="G363" s="56"/>
      <c r="H363" s="56"/>
      <c r="I363" s="55"/>
      <c r="J363" s="57"/>
      <c r="K363" s="57"/>
      <c r="L363" s="57"/>
      <c r="M363" s="57"/>
      <c r="N363" s="57"/>
    </row>
    <row r="364" spans="2:14" ht="18.75">
      <c r="B364" s="55"/>
      <c r="C364" s="56"/>
      <c r="D364" s="56"/>
      <c r="E364" s="56"/>
      <c r="F364" s="56"/>
      <c r="G364" s="56"/>
      <c r="H364" s="56"/>
      <c r="I364" s="55"/>
      <c r="J364" s="57"/>
      <c r="K364" s="57"/>
      <c r="L364" s="57"/>
      <c r="M364" s="57"/>
      <c r="N364" s="57"/>
    </row>
    <row r="365" spans="2:14" ht="18.75">
      <c r="B365" s="55"/>
      <c r="C365" s="56"/>
      <c r="D365" s="56"/>
      <c r="E365" s="56"/>
      <c r="F365" s="56"/>
      <c r="G365" s="56"/>
      <c r="H365" s="56"/>
      <c r="I365" s="55"/>
      <c r="J365" s="57"/>
      <c r="K365" s="57"/>
      <c r="L365" s="57"/>
      <c r="M365" s="57"/>
      <c r="N365" s="57"/>
    </row>
    <row r="366" spans="2:14" ht="18.75">
      <c r="B366" s="55"/>
      <c r="C366" s="56"/>
      <c r="D366" s="56"/>
      <c r="E366" s="56"/>
      <c r="F366" s="56"/>
      <c r="G366" s="56"/>
      <c r="H366" s="56"/>
      <c r="I366" s="55"/>
      <c r="J366" s="57"/>
      <c r="K366" s="57"/>
      <c r="L366" s="57"/>
      <c r="M366" s="57"/>
      <c r="N366" s="57"/>
    </row>
    <row r="367" spans="2:14" ht="18.75">
      <c r="B367" s="55"/>
      <c r="C367" s="56"/>
      <c r="D367" s="56"/>
      <c r="E367" s="56"/>
      <c r="F367" s="56"/>
      <c r="G367" s="56"/>
      <c r="H367" s="56"/>
      <c r="I367" s="55"/>
      <c r="J367" s="57"/>
      <c r="K367" s="57"/>
      <c r="L367" s="57"/>
      <c r="M367" s="57"/>
      <c r="N367" s="57"/>
    </row>
    <row r="368" spans="2:14" ht="18.75">
      <c r="B368" s="55"/>
      <c r="C368" s="56"/>
      <c r="D368" s="56"/>
      <c r="E368" s="56"/>
      <c r="F368" s="56"/>
      <c r="G368" s="56"/>
      <c r="H368" s="56"/>
      <c r="I368" s="55"/>
      <c r="J368" s="57"/>
      <c r="K368" s="57"/>
      <c r="L368" s="57"/>
      <c r="M368" s="57"/>
      <c r="N368" s="57"/>
    </row>
    <row r="369" spans="2:14" ht="18.75">
      <c r="B369" s="55"/>
      <c r="C369" s="56"/>
      <c r="D369" s="56"/>
      <c r="E369" s="56"/>
      <c r="F369" s="56"/>
      <c r="G369" s="56"/>
      <c r="H369" s="56"/>
      <c r="I369" s="55"/>
      <c r="J369" s="57"/>
      <c r="K369" s="57"/>
      <c r="L369" s="57"/>
      <c r="M369" s="57"/>
      <c r="N369" s="57"/>
    </row>
    <row r="370" spans="2:14" ht="18.75">
      <c r="B370" s="55"/>
      <c r="C370" s="56"/>
      <c r="D370" s="56"/>
      <c r="E370" s="56"/>
      <c r="F370" s="56"/>
      <c r="G370" s="56"/>
      <c r="H370" s="56"/>
      <c r="I370" s="55"/>
      <c r="J370" s="57"/>
      <c r="K370" s="57"/>
      <c r="L370" s="57"/>
      <c r="M370" s="57"/>
      <c r="N370" s="57"/>
    </row>
    <row r="371" spans="2:14" ht="18.75">
      <c r="B371" s="55"/>
      <c r="C371" s="56"/>
      <c r="D371" s="56"/>
      <c r="E371" s="56"/>
      <c r="F371" s="56"/>
      <c r="G371" s="56"/>
      <c r="H371" s="56"/>
      <c r="I371" s="55"/>
      <c r="J371" s="57"/>
      <c r="K371" s="57"/>
      <c r="L371" s="57"/>
      <c r="M371" s="57"/>
      <c r="N371" s="57"/>
    </row>
    <row r="372" spans="2:14" ht="18.75">
      <c r="B372" s="55"/>
      <c r="C372" s="56"/>
      <c r="D372" s="56"/>
      <c r="E372" s="56"/>
      <c r="F372" s="56"/>
      <c r="G372" s="56"/>
      <c r="H372" s="56"/>
      <c r="I372" s="55"/>
      <c r="J372" s="57"/>
      <c r="K372" s="57"/>
      <c r="L372" s="57"/>
      <c r="M372" s="57"/>
      <c r="N372" s="57"/>
    </row>
    <row r="373" spans="2:14" ht="18.75">
      <c r="B373" s="55"/>
      <c r="C373" s="56"/>
      <c r="D373" s="56"/>
      <c r="E373" s="56"/>
      <c r="F373" s="56"/>
      <c r="G373" s="56"/>
      <c r="H373" s="56"/>
      <c r="I373" s="55"/>
      <c r="J373" s="57"/>
      <c r="K373" s="57"/>
      <c r="L373" s="57"/>
      <c r="M373" s="57"/>
      <c r="N373" s="57"/>
    </row>
    <row r="374" spans="2:14" ht="18.75">
      <c r="B374" s="55"/>
      <c r="C374" s="56"/>
      <c r="D374" s="56"/>
      <c r="E374" s="56"/>
      <c r="F374" s="56"/>
      <c r="G374" s="56"/>
      <c r="H374" s="56"/>
      <c r="I374" s="55"/>
      <c r="J374" s="57"/>
      <c r="K374" s="57"/>
      <c r="L374" s="57"/>
      <c r="M374" s="57"/>
      <c r="N374" s="57"/>
    </row>
    <row r="375" spans="2:14" ht="18.75">
      <c r="B375" s="55"/>
      <c r="C375" s="56"/>
      <c r="D375" s="56"/>
      <c r="E375" s="56"/>
      <c r="F375" s="56"/>
      <c r="G375" s="56"/>
      <c r="H375" s="56"/>
      <c r="I375" s="55"/>
      <c r="J375" s="57"/>
      <c r="K375" s="57"/>
      <c r="L375" s="57"/>
      <c r="M375" s="57"/>
      <c r="N375" s="57"/>
    </row>
    <row r="376" spans="2:14" ht="18.75">
      <c r="B376" s="55"/>
      <c r="C376" s="56"/>
      <c r="D376" s="56"/>
      <c r="E376" s="56"/>
      <c r="F376" s="56"/>
      <c r="G376" s="56"/>
      <c r="H376" s="56"/>
      <c r="I376" s="55"/>
      <c r="J376" s="57"/>
      <c r="K376" s="57"/>
      <c r="L376" s="57"/>
      <c r="M376" s="57"/>
      <c r="N376" s="57"/>
    </row>
    <row r="377" spans="2:14" ht="18.75">
      <c r="B377" s="55"/>
      <c r="C377" s="56"/>
      <c r="D377" s="56"/>
      <c r="E377" s="56"/>
      <c r="F377" s="56"/>
      <c r="G377" s="56"/>
      <c r="H377" s="56"/>
      <c r="I377" s="55"/>
      <c r="J377" s="57"/>
      <c r="K377" s="57"/>
      <c r="L377" s="57"/>
      <c r="M377" s="57"/>
      <c r="N377" s="57"/>
    </row>
    <row r="378" spans="2:14" ht="18.75">
      <c r="B378" s="55"/>
      <c r="C378" s="56"/>
      <c r="D378" s="56"/>
      <c r="E378" s="56"/>
      <c r="F378" s="56"/>
      <c r="G378" s="56"/>
      <c r="H378" s="56"/>
      <c r="I378" s="55"/>
      <c r="J378" s="57"/>
      <c r="K378" s="57"/>
      <c r="L378" s="57"/>
      <c r="M378" s="57"/>
      <c r="N378" s="57"/>
    </row>
    <row r="379" spans="2:14" ht="18.75">
      <c r="B379" s="55"/>
      <c r="C379" s="56"/>
      <c r="D379" s="56"/>
      <c r="E379" s="56"/>
      <c r="F379" s="56"/>
      <c r="G379" s="56"/>
      <c r="H379" s="56"/>
      <c r="I379" s="55"/>
      <c r="J379" s="57"/>
      <c r="K379" s="57"/>
      <c r="L379" s="57"/>
      <c r="M379" s="57"/>
      <c r="N379" s="57"/>
    </row>
    <row r="380" spans="2:14" ht="18.75">
      <c r="B380" s="55"/>
      <c r="C380" s="56"/>
      <c r="D380" s="56"/>
      <c r="E380" s="56"/>
      <c r="F380" s="56"/>
      <c r="G380" s="56"/>
      <c r="H380" s="56"/>
      <c r="I380" s="55"/>
      <c r="J380" s="57"/>
      <c r="K380" s="57"/>
      <c r="L380" s="57"/>
      <c r="M380" s="57"/>
      <c r="N380" s="57"/>
    </row>
    <row r="381" spans="2:14" ht="18.75">
      <c r="B381" s="55"/>
      <c r="C381" s="56"/>
      <c r="D381" s="56"/>
      <c r="E381" s="56"/>
      <c r="F381" s="56"/>
      <c r="G381" s="56"/>
      <c r="H381" s="56"/>
      <c r="I381" s="55"/>
      <c r="J381" s="57"/>
      <c r="K381" s="57"/>
      <c r="L381" s="57"/>
      <c r="M381" s="57"/>
      <c r="N381" s="57"/>
    </row>
    <row r="382" spans="2:14" ht="18.75">
      <c r="B382" s="55"/>
      <c r="C382" s="56"/>
      <c r="D382" s="56"/>
      <c r="E382" s="56"/>
      <c r="F382" s="56"/>
      <c r="G382" s="56"/>
      <c r="H382" s="56"/>
      <c r="I382" s="55"/>
      <c r="J382" s="57"/>
      <c r="K382" s="57"/>
      <c r="L382" s="57"/>
      <c r="M382" s="57"/>
      <c r="N382" s="57"/>
    </row>
    <row r="383" spans="2:14" ht="18.75">
      <c r="B383" s="55"/>
      <c r="C383" s="56"/>
      <c r="D383" s="56"/>
      <c r="E383" s="56"/>
      <c r="F383" s="56"/>
      <c r="G383" s="56"/>
      <c r="H383" s="56"/>
      <c r="I383" s="55"/>
      <c r="J383" s="57"/>
      <c r="K383" s="57"/>
      <c r="L383" s="57"/>
      <c r="M383" s="57"/>
      <c r="N383" s="57"/>
    </row>
    <row r="384" spans="2:14" ht="18.75">
      <c r="B384" s="55"/>
      <c r="C384" s="56"/>
      <c r="D384" s="56"/>
      <c r="E384" s="56"/>
      <c r="F384" s="56"/>
      <c r="G384" s="56"/>
      <c r="H384" s="56"/>
      <c r="I384" s="55"/>
      <c r="J384" s="57"/>
      <c r="K384" s="57"/>
      <c r="L384" s="57"/>
      <c r="M384" s="57"/>
      <c r="N384" s="57"/>
    </row>
    <row r="385" spans="2:14" ht="18.75">
      <c r="B385" s="55"/>
      <c r="C385" s="56"/>
      <c r="D385" s="56"/>
      <c r="E385" s="56"/>
      <c r="F385" s="56"/>
      <c r="G385" s="56"/>
      <c r="H385" s="56"/>
      <c r="I385" s="55"/>
      <c r="J385" s="57"/>
      <c r="K385" s="57"/>
      <c r="L385" s="57"/>
      <c r="M385" s="57"/>
      <c r="N385" s="57"/>
    </row>
    <row r="386" spans="2:14" ht="18.75">
      <c r="B386" s="55"/>
      <c r="C386" s="56"/>
      <c r="D386" s="56"/>
      <c r="E386" s="56"/>
      <c r="F386" s="56"/>
      <c r="G386" s="56"/>
      <c r="H386" s="56"/>
      <c r="I386" s="55"/>
      <c r="J386" s="57"/>
      <c r="K386" s="57"/>
      <c r="L386" s="57"/>
      <c r="M386" s="57"/>
      <c r="N386" s="57"/>
    </row>
    <row r="387" spans="2:14" ht="18.75">
      <c r="B387" s="55"/>
      <c r="C387" s="56"/>
      <c r="D387" s="56"/>
      <c r="E387" s="56"/>
      <c r="F387" s="56"/>
      <c r="G387" s="56"/>
      <c r="H387" s="56"/>
      <c r="I387" s="55"/>
      <c r="J387" s="57"/>
      <c r="K387" s="57"/>
      <c r="L387" s="57"/>
      <c r="M387" s="57"/>
      <c r="N387" s="57"/>
    </row>
    <row r="388" spans="2:14" ht="18.75">
      <c r="B388" s="55"/>
      <c r="C388" s="56"/>
      <c r="D388" s="56"/>
      <c r="E388" s="56"/>
      <c r="F388" s="56"/>
      <c r="G388" s="56"/>
      <c r="H388" s="56"/>
      <c r="I388" s="55"/>
      <c r="J388" s="57"/>
      <c r="K388" s="57"/>
      <c r="L388" s="57"/>
      <c r="M388" s="57"/>
      <c r="N388" s="57"/>
    </row>
    <row r="389" spans="2:14" ht="18.75">
      <c r="B389" s="55"/>
      <c r="C389" s="56"/>
      <c r="D389" s="56"/>
      <c r="E389" s="56"/>
      <c r="F389" s="56"/>
      <c r="G389" s="56"/>
      <c r="H389" s="56"/>
      <c r="I389" s="55"/>
      <c r="J389" s="57"/>
      <c r="K389" s="57"/>
      <c r="L389" s="57"/>
      <c r="M389" s="57"/>
      <c r="N389" s="57"/>
    </row>
    <row r="390" spans="2:14" ht="18.75">
      <c r="B390" s="55"/>
      <c r="C390" s="56"/>
      <c r="D390" s="56"/>
      <c r="E390" s="56"/>
      <c r="F390" s="56"/>
      <c r="G390" s="56"/>
      <c r="H390" s="56"/>
      <c r="I390" s="55"/>
      <c r="J390" s="57"/>
      <c r="K390" s="57"/>
      <c r="L390" s="57"/>
      <c r="M390" s="57"/>
      <c r="N390" s="57"/>
    </row>
    <row r="391" spans="2:14" ht="18.75">
      <c r="B391" s="55"/>
      <c r="C391" s="56"/>
      <c r="D391" s="56"/>
      <c r="E391" s="56"/>
      <c r="F391" s="56"/>
      <c r="G391" s="56"/>
      <c r="H391" s="56"/>
      <c r="I391" s="55"/>
      <c r="J391" s="57"/>
      <c r="K391" s="57"/>
      <c r="L391" s="57"/>
      <c r="M391" s="57"/>
      <c r="N391" s="57"/>
    </row>
    <row r="392" spans="2:14" ht="18.75">
      <c r="B392" s="55"/>
      <c r="C392" s="56"/>
      <c r="D392" s="56"/>
      <c r="E392" s="56"/>
      <c r="F392" s="56"/>
      <c r="G392" s="56"/>
      <c r="H392" s="56"/>
      <c r="I392" s="55"/>
      <c r="J392" s="57"/>
      <c r="K392" s="57"/>
      <c r="L392" s="57"/>
      <c r="M392" s="57"/>
      <c r="N392" s="57"/>
    </row>
    <row r="393" spans="2:14" ht="18.75">
      <c r="B393" s="55"/>
      <c r="C393" s="56"/>
      <c r="D393" s="56"/>
      <c r="E393" s="56"/>
      <c r="F393" s="56"/>
      <c r="G393" s="56"/>
      <c r="H393" s="56"/>
      <c r="I393" s="55"/>
      <c r="J393" s="57"/>
      <c r="K393" s="57"/>
      <c r="L393" s="57"/>
      <c r="M393" s="57"/>
      <c r="N393" s="57"/>
    </row>
    <row r="394" spans="2:14" ht="18.75">
      <c r="B394" s="55"/>
      <c r="C394" s="56"/>
      <c r="D394" s="56"/>
      <c r="E394" s="56"/>
      <c r="F394" s="56"/>
      <c r="G394" s="56"/>
      <c r="H394" s="56"/>
      <c r="I394" s="55"/>
      <c r="J394" s="57"/>
      <c r="K394" s="57"/>
      <c r="L394" s="57"/>
      <c r="M394" s="57"/>
      <c r="N394" s="57"/>
    </row>
    <row r="395" spans="2:14" ht="18.75">
      <c r="B395" s="55"/>
      <c r="C395" s="56"/>
      <c r="D395" s="56"/>
      <c r="E395" s="56"/>
      <c r="F395" s="56"/>
      <c r="G395" s="56"/>
      <c r="H395" s="56"/>
      <c r="I395" s="55"/>
      <c r="J395" s="57"/>
      <c r="K395" s="57"/>
      <c r="L395" s="57"/>
      <c r="M395" s="57"/>
      <c r="N395" s="57"/>
    </row>
    <row r="396" spans="2:14" ht="18.75">
      <c r="B396" s="55"/>
      <c r="C396" s="56"/>
      <c r="D396" s="56"/>
      <c r="E396" s="56"/>
      <c r="F396" s="56"/>
      <c r="G396" s="56"/>
      <c r="H396" s="56"/>
      <c r="I396" s="55"/>
      <c r="J396" s="57"/>
      <c r="K396" s="57"/>
      <c r="L396" s="57"/>
      <c r="M396" s="57"/>
      <c r="N396" s="57"/>
    </row>
    <row r="397" spans="2:14" ht="18.75">
      <c r="B397" s="55"/>
      <c r="C397" s="56"/>
      <c r="D397" s="56"/>
      <c r="E397" s="56"/>
      <c r="F397" s="56"/>
      <c r="G397" s="56"/>
      <c r="H397" s="56"/>
      <c r="I397" s="55"/>
      <c r="J397" s="57"/>
      <c r="K397" s="57"/>
      <c r="L397" s="57"/>
      <c r="M397" s="57"/>
      <c r="N397" s="57"/>
    </row>
    <row r="398" spans="2:14" ht="18.75">
      <c r="B398" s="55"/>
      <c r="C398" s="56"/>
      <c r="D398" s="56"/>
      <c r="E398" s="56"/>
      <c r="F398" s="56"/>
      <c r="G398" s="56"/>
      <c r="H398" s="56"/>
      <c r="I398" s="55"/>
      <c r="J398" s="57"/>
      <c r="K398" s="57"/>
      <c r="L398" s="57"/>
      <c r="M398" s="57"/>
      <c r="N398" s="57"/>
    </row>
    <row r="399" spans="2:14" ht="18.75">
      <c r="B399" s="55"/>
      <c r="C399" s="56"/>
      <c r="D399" s="56"/>
      <c r="E399" s="56"/>
      <c r="F399" s="56"/>
      <c r="G399" s="56"/>
      <c r="H399" s="56"/>
      <c r="I399" s="55"/>
      <c r="J399" s="57"/>
      <c r="K399" s="57"/>
      <c r="L399" s="57"/>
      <c r="M399" s="57"/>
      <c r="N399" s="57"/>
    </row>
    <row r="400" spans="2:14" ht="18.75">
      <c r="B400" s="55"/>
      <c r="C400" s="56"/>
      <c r="D400" s="56"/>
      <c r="E400" s="56"/>
      <c r="F400" s="56"/>
      <c r="G400" s="56"/>
      <c r="H400" s="56"/>
      <c r="I400" s="55"/>
      <c r="J400" s="57"/>
      <c r="K400" s="57"/>
      <c r="L400" s="57"/>
      <c r="M400" s="57"/>
      <c r="N400" s="57"/>
    </row>
    <row r="401" spans="2:14" ht="18.75">
      <c r="B401" s="55"/>
      <c r="C401" s="56"/>
      <c r="D401" s="56"/>
      <c r="E401" s="56"/>
      <c r="F401" s="56"/>
      <c r="G401" s="56"/>
      <c r="H401" s="56"/>
      <c r="I401" s="55"/>
      <c r="J401" s="57"/>
      <c r="K401" s="57"/>
      <c r="L401" s="57"/>
      <c r="M401" s="57"/>
      <c r="N401" s="57"/>
    </row>
    <row r="402" spans="2:14" ht="18.75">
      <c r="B402" s="55"/>
      <c r="C402" s="56"/>
      <c r="D402" s="56"/>
      <c r="E402" s="56"/>
      <c r="F402" s="56"/>
      <c r="G402" s="56"/>
      <c r="H402" s="56"/>
      <c r="I402" s="55"/>
      <c r="J402" s="57"/>
      <c r="K402" s="57"/>
      <c r="L402" s="57"/>
      <c r="M402" s="57"/>
      <c r="N402" s="57"/>
    </row>
    <row r="403" spans="2:14" ht="18.75">
      <c r="B403" s="55"/>
      <c r="C403" s="56"/>
      <c r="D403" s="56"/>
      <c r="E403" s="56"/>
      <c r="F403" s="56"/>
      <c r="G403" s="56"/>
      <c r="H403" s="56"/>
      <c r="I403" s="55"/>
      <c r="J403" s="57"/>
      <c r="K403" s="57"/>
      <c r="L403" s="57"/>
      <c r="M403" s="57"/>
      <c r="N403" s="57"/>
    </row>
    <row r="404" spans="2:14" ht="18.75">
      <c r="B404" s="55"/>
      <c r="C404" s="56"/>
      <c r="D404" s="56"/>
      <c r="E404" s="56"/>
      <c r="F404" s="56"/>
      <c r="G404" s="56"/>
      <c r="H404" s="56"/>
      <c r="I404" s="55"/>
      <c r="J404" s="57"/>
      <c r="K404" s="57"/>
      <c r="L404" s="57"/>
      <c r="M404" s="57"/>
      <c r="N404" s="57"/>
    </row>
    <row r="405" spans="2:14" ht="18.75">
      <c r="B405" s="55"/>
      <c r="C405" s="56"/>
      <c r="D405" s="56"/>
      <c r="E405" s="56"/>
      <c r="F405" s="56"/>
      <c r="G405" s="56"/>
      <c r="H405" s="56"/>
      <c r="I405" s="55"/>
      <c r="J405" s="57"/>
      <c r="K405" s="57"/>
      <c r="L405" s="57"/>
      <c r="M405" s="57"/>
      <c r="N405" s="57"/>
    </row>
    <row r="406" spans="2:14" ht="18.75">
      <c r="B406" s="55"/>
      <c r="C406" s="56"/>
      <c r="D406" s="56"/>
      <c r="E406" s="56"/>
      <c r="F406" s="56"/>
      <c r="G406" s="56"/>
      <c r="H406" s="56"/>
      <c r="I406" s="55"/>
      <c r="J406" s="57"/>
      <c r="K406" s="57"/>
      <c r="L406" s="57"/>
      <c r="M406" s="57"/>
      <c r="N406" s="57"/>
    </row>
    <row r="407" spans="2:14" ht="18.75">
      <c r="B407" s="55"/>
      <c r="C407" s="56"/>
      <c r="D407" s="56"/>
      <c r="E407" s="56"/>
      <c r="F407" s="56"/>
      <c r="G407" s="56"/>
      <c r="H407" s="56"/>
      <c r="I407" s="55"/>
      <c r="J407" s="57"/>
      <c r="K407" s="57"/>
      <c r="L407" s="57"/>
      <c r="M407" s="57"/>
      <c r="N407" s="57"/>
    </row>
    <row r="408" spans="2:14" ht="18.75">
      <c r="B408" s="55"/>
      <c r="C408" s="56"/>
      <c r="D408" s="56"/>
      <c r="E408" s="56"/>
      <c r="F408" s="56"/>
      <c r="G408" s="56"/>
      <c r="H408" s="56"/>
      <c r="I408" s="55"/>
      <c r="J408" s="57"/>
      <c r="K408" s="57"/>
      <c r="L408" s="57"/>
      <c r="M408" s="57"/>
      <c r="N408" s="57"/>
    </row>
    <row r="409" spans="2:14" ht="18.75">
      <c r="B409" s="55"/>
      <c r="C409" s="56"/>
      <c r="D409" s="56"/>
      <c r="E409" s="56"/>
      <c r="F409" s="56"/>
      <c r="G409" s="56"/>
      <c r="H409" s="56"/>
      <c r="I409" s="55"/>
      <c r="J409" s="57"/>
      <c r="K409" s="57"/>
      <c r="L409" s="57"/>
      <c r="M409" s="57"/>
      <c r="N409" s="57"/>
    </row>
    <row r="410" spans="2:14" ht="18.75">
      <c r="B410" s="55"/>
      <c r="C410" s="56"/>
      <c r="D410" s="56"/>
      <c r="E410" s="56"/>
      <c r="F410" s="56"/>
      <c r="G410" s="56"/>
      <c r="H410" s="56"/>
      <c r="I410" s="55"/>
      <c r="J410" s="57"/>
      <c r="K410" s="57"/>
      <c r="L410" s="57"/>
      <c r="M410" s="57"/>
      <c r="N410" s="57"/>
    </row>
    <row r="411" spans="2:14" ht="18.75">
      <c r="B411" s="55"/>
      <c r="C411" s="56"/>
      <c r="D411" s="56"/>
      <c r="E411" s="56"/>
      <c r="F411" s="56"/>
      <c r="G411" s="56"/>
      <c r="H411" s="56"/>
      <c r="I411" s="55"/>
      <c r="J411" s="57"/>
      <c r="K411" s="57"/>
      <c r="L411" s="57"/>
      <c r="M411" s="57"/>
      <c r="N411" s="57"/>
    </row>
    <row r="412" spans="2:14" ht="18.75">
      <c r="B412" s="55"/>
      <c r="C412" s="56"/>
      <c r="D412" s="56"/>
      <c r="E412" s="56"/>
      <c r="F412" s="56"/>
      <c r="G412" s="56"/>
      <c r="H412" s="56"/>
      <c r="I412" s="55"/>
      <c r="J412" s="57"/>
      <c r="K412" s="57"/>
      <c r="L412" s="57"/>
      <c r="M412" s="57"/>
      <c r="N412" s="57"/>
    </row>
    <row r="413" spans="2:14" ht="18.75">
      <c r="B413" s="55"/>
      <c r="C413" s="56"/>
      <c r="D413" s="56"/>
      <c r="E413" s="56"/>
      <c r="F413" s="56"/>
      <c r="G413" s="56"/>
      <c r="H413" s="56"/>
      <c r="I413" s="55"/>
      <c r="J413" s="57"/>
      <c r="K413" s="57"/>
      <c r="L413" s="57"/>
      <c r="M413" s="57"/>
      <c r="N413" s="57"/>
    </row>
    <row r="414" spans="2:14" ht="18.75">
      <c r="B414" s="55"/>
      <c r="C414" s="56"/>
      <c r="D414" s="56"/>
      <c r="E414" s="56"/>
      <c r="F414" s="56"/>
      <c r="G414" s="56"/>
      <c r="H414" s="56"/>
      <c r="I414" s="55"/>
      <c r="J414" s="57"/>
      <c r="K414" s="57"/>
      <c r="L414" s="57"/>
      <c r="M414" s="57"/>
      <c r="N414" s="57"/>
    </row>
    <row r="415" spans="2:14" ht="18.75">
      <c r="B415" s="55"/>
      <c r="C415" s="56"/>
      <c r="D415" s="56"/>
      <c r="E415" s="56"/>
      <c r="F415" s="56"/>
      <c r="G415" s="56"/>
      <c r="H415" s="56"/>
      <c r="I415" s="55"/>
      <c r="J415" s="57"/>
      <c r="K415" s="57"/>
      <c r="L415" s="57"/>
      <c r="M415" s="57"/>
      <c r="N415" s="57"/>
    </row>
    <row r="416" spans="2:14" ht="18.75">
      <c r="B416" s="55"/>
      <c r="C416" s="56"/>
      <c r="D416" s="56"/>
      <c r="E416" s="56"/>
      <c r="F416" s="56"/>
      <c r="G416" s="56"/>
      <c r="H416" s="56"/>
      <c r="I416" s="55"/>
      <c r="J416" s="57"/>
      <c r="K416" s="57"/>
      <c r="L416" s="57"/>
      <c r="M416" s="57"/>
      <c r="N416" s="57"/>
    </row>
    <row r="417" spans="2:14" ht="18.75">
      <c r="B417" s="55"/>
      <c r="C417" s="56"/>
      <c r="D417" s="56"/>
      <c r="E417" s="56"/>
      <c r="F417" s="56"/>
      <c r="G417" s="56"/>
      <c r="H417" s="56"/>
      <c r="I417" s="55"/>
      <c r="J417" s="57"/>
      <c r="K417" s="57"/>
      <c r="L417" s="57"/>
      <c r="M417" s="57"/>
      <c r="N417" s="57"/>
    </row>
    <row r="418" spans="2:14" ht="18.75">
      <c r="B418" s="55"/>
      <c r="C418" s="56"/>
      <c r="D418" s="56"/>
      <c r="E418" s="56"/>
      <c r="F418" s="56"/>
      <c r="G418" s="56"/>
      <c r="H418" s="56"/>
      <c r="I418" s="55"/>
      <c r="J418" s="57"/>
      <c r="K418" s="57"/>
      <c r="L418" s="57"/>
      <c r="M418" s="57"/>
      <c r="N418" s="57"/>
    </row>
    <row r="419" spans="2:14" ht="18.75">
      <c r="B419" s="55"/>
      <c r="C419" s="56"/>
      <c r="D419" s="56"/>
      <c r="E419" s="56"/>
      <c r="F419" s="56"/>
      <c r="G419" s="56"/>
      <c r="H419" s="56"/>
      <c r="I419" s="55"/>
      <c r="J419" s="57"/>
      <c r="K419" s="57"/>
      <c r="L419" s="57"/>
      <c r="M419" s="57"/>
      <c r="N419" s="57"/>
    </row>
    <row r="420" spans="2:14" ht="18.75">
      <c r="B420" s="55"/>
      <c r="C420" s="56"/>
      <c r="D420" s="56"/>
      <c r="E420" s="56"/>
      <c r="F420" s="56"/>
      <c r="G420" s="56"/>
      <c r="H420" s="56"/>
      <c r="I420" s="55"/>
      <c r="J420" s="57"/>
      <c r="K420" s="57"/>
      <c r="L420" s="57"/>
      <c r="M420" s="57"/>
      <c r="N420" s="57"/>
    </row>
    <row r="421" spans="2:14" ht="18.75">
      <c r="B421" s="55"/>
      <c r="C421" s="56"/>
      <c r="D421" s="56"/>
      <c r="E421" s="56"/>
      <c r="F421" s="56"/>
      <c r="G421" s="56"/>
      <c r="H421" s="56"/>
      <c r="I421" s="55"/>
      <c r="J421" s="57"/>
      <c r="K421" s="57"/>
      <c r="L421" s="57"/>
      <c r="M421" s="57"/>
      <c r="N421" s="57"/>
    </row>
    <row r="422" spans="2:14" ht="18.75">
      <c r="B422" s="55"/>
      <c r="C422" s="56"/>
      <c r="D422" s="56"/>
      <c r="E422" s="56"/>
      <c r="F422" s="56"/>
      <c r="G422" s="56"/>
      <c r="H422" s="56"/>
      <c r="I422" s="55"/>
      <c r="J422" s="57"/>
      <c r="K422" s="57"/>
      <c r="L422" s="57"/>
      <c r="M422" s="57"/>
      <c r="N422" s="57"/>
    </row>
    <row r="423" spans="2:14" ht="18.75">
      <c r="B423" s="55"/>
      <c r="C423" s="56"/>
      <c r="D423" s="56"/>
      <c r="E423" s="56"/>
      <c r="F423" s="56"/>
      <c r="G423" s="56"/>
      <c r="H423" s="56"/>
      <c r="I423" s="55"/>
      <c r="J423" s="57"/>
      <c r="K423" s="57"/>
      <c r="L423" s="57"/>
      <c r="M423" s="57"/>
      <c r="N423" s="57"/>
    </row>
    <row r="424" spans="2:14" ht="18.75">
      <c r="B424" s="55"/>
      <c r="C424" s="56"/>
      <c r="D424" s="56"/>
      <c r="E424" s="56"/>
      <c r="F424" s="56"/>
      <c r="G424" s="56"/>
      <c r="H424" s="56"/>
      <c r="I424" s="55"/>
      <c r="J424" s="57"/>
      <c r="K424" s="57"/>
      <c r="L424" s="57"/>
      <c r="M424" s="57"/>
      <c r="N424" s="57"/>
    </row>
    <row r="425" spans="2:14" ht="18.75">
      <c r="B425" s="55"/>
      <c r="C425" s="56"/>
      <c r="D425" s="56"/>
      <c r="E425" s="56"/>
      <c r="F425" s="56"/>
      <c r="G425" s="56"/>
      <c r="H425" s="56"/>
      <c r="I425" s="55"/>
      <c r="J425" s="57"/>
      <c r="K425" s="57"/>
      <c r="L425" s="57"/>
      <c r="M425" s="57"/>
      <c r="N425" s="57"/>
    </row>
    <row r="426" spans="2:14" ht="18.75">
      <c r="B426" s="55"/>
      <c r="C426" s="56"/>
      <c r="D426" s="56"/>
      <c r="E426" s="56"/>
      <c r="F426" s="56"/>
      <c r="G426" s="56"/>
      <c r="H426" s="56"/>
      <c r="I426" s="55"/>
      <c r="J426" s="57"/>
      <c r="K426" s="57"/>
      <c r="L426" s="57"/>
      <c r="M426" s="57"/>
      <c r="N426" s="57"/>
    </row>
    <row r="427" spans="2:14" ht="18.75">
      <c r="B427" s="55"/>
      <c r="C427" s="56"/>
      <c r="D427" s="56"/>
      <c r="E427" s="56"/>
      <c r="F427" s="56"/>
      <c r="G427" s="56"/>
      <c r="H427" s="56"/>
      <c r="I427" s="55"/>
      <c r="J427" s="57"/>
      <c r="K427" s="57"/>
      <c r="L427" s="57"/>
      <c r="M427" s="57"/>
      <c r="N427" s="57"/>
    </row>
    <row r="428" spans="2:14" ht="18.75">
      <c r="B428" s="55"/>
      <c r="C428" s="56"/>
      <c r="D428" s="56"/>
      <c r="E428" s="56"/>
      <c r="F428" s="56"/>
      <c r="G428" s="56"/>
      <c r="H428" s="56"/>
      <c r="I428" s="55"/>
      <c r="J428" s="57"/>
      <c r="K428" s="57"/>
      <c r="L428" s="57"/>
      <c r="M428" s="57"/>
      <c r="N428" s="57"/>
    </row>
    <row r="429" spans="2:14" ht="18.75">
      <c r="B429" s="55"/>
      <c r="C429" s="56"/>
      <c r="D429" s="56"/>
      <c r="E429" s="56"/>
      <c r="F429" s="56"/>
      <c r="G429" s="56"/>
      <c r="H429" s="56"/>
      <c r="I429" s="55"/>
      <c r="J429" s="57"/>
      <c r="K429" s="57"/>
      <c r="L429" s="57"/>
      <c r="M429" s="57"/>
      <c r="N429" s="57"/>
    </row>
    <row r="430" spans="2:14" ht="18.75">
      <c r="B430" s="55"/>
      <c r="C430" s="56"/>
      <c r="D430" s="56"/>
      <c r="E430" s="56"/>
      <c r="F430" s="56"/>
      <c r="G430" s="56"/>
      <c r="H430" s="56"/>
      <c r="I430" s="55"/>
      <c r="J430" s="57"/>
      <c r="K430" s="57"/>
      <c r="L430" s="57"/>
      <c r="M430" s="57"/>
      <c r="N430" s="57"/>
    </row>
    <row r="431" spans="2:14" ht="18.75">
      <c r="B431" s="55"/>
      <c r="C431" s="56"/>
      <c r="D431" s="56"/>
      <c r="E431" s="56"/>
      <c r="F431" s="56"/>
      <c r="G431" s="56"/>
      <c r="H431" s="56"/>
      <c r="I431" s="55"/>
      <c r="J431" s="57"/>
      <c r="K431" s="57"/>
      <c r="L431" s="57"/>
      <c r="M431" s="57"/>
      <c r="N431" s="57"/>
    </row>
    <row r="432" spans="2:14" ht="18.75">
      <c r="B432" s="55"/>
      <c r="C432" s="56"/>
      <c r="D432" s="56"/>
      <c r="E432" s="56"/>
      <c r="F432" s="56"/>
      <c r="G432" s="56"/>
      <c r="H432" s="56"/>
      <c r="I432" s="55"/>
      <c r="J432" s="57"/>
      <c r="K432" s="57"/>
      <c r="L432" s="57"/>
      <c r="M432" s="57"/>
      <c r="N432" s="57"/>
    </row>
    <row r="433" spans="2:14" ht="18.75">
      <c r="B433" s="55"/>
      <c r="C433" s="56"/>
      <c r="D433" s="56"/>
      <c r="E433" s="56"/>
      <c r="F433" s="56"/>
      <c r="G433" s="56"/>
      <c r="H433" s="56"/>
      <c r="I433" s="55"/>
      <c r="J433" s="57"/>
      <c r="K433" s="57"/>
      <c r="L433" s="57"/>
      <c r="M433" s="57"/>
      <c r="N433" s="57"/>
    </row>
    <row r="434" spans="2:14" ht="18.75">
      <c r="B434" s="55"/>
      <c r="C434" s="56"/>
      <c r="D434" s="56"/>
      <c r="E434" s="56"/>
      <c r="F434" s="56"/>
      <c r="G434" s="56"/>
      <c r="H434" s="56"/>
      <c r="I434" s="55"/>
      <c r="J434" s="57"/>
      <c r="K434" s="57"/>
      <c r="L434" s="57"/>
      <c r="M434" s="57"/>
      <c r="N434" s="57"/>
    </row>
    <row r="435" spans="2:14" ht="18.75">
      <c r="B435" s="55"/>
      <c r="C435" s="56"/>
      <c r="D435" s="56"/>
      <c r="E435" s="56"/>
      <c r="F435" s="56"/>
      <c r="G435" s="56"/>
      <c r="H435" s="56"/>
      <c r="I435" s="55"/>
      <c r="J435" s="57"/>
      <c r="K435" s="57"/>
      <c r="L435" s="57"/>
      <c r="M435" s="57"/>
      <c r="N435" s="57"/>
    </row>
    <row r="436" spans="2:14" ht="18.75">
      <c r="B436" s="55"/>
      <c r="C436" s="56"/>
      <c r="D436" s="56"/>
      <c r="E436" s="56"/>
      <c r="F436" s="56"/>
      <c r="G436" s="56"/>
      <c r="H436" s="56"/>
      <c r="I436" s="55"/>
      <c r="J436" s="57"/>
      <c r="K436" s="57"/>
      <c r="L436" s="57"/>
      <c r="M436" s="57"/>
      <c r="N436" s="57"/>
    </row>
    <row r="437" spans="2:14" ht="18.75">
      <c r="B437" s="55"/>
      <c r="C437" s="56"/>
      <c r="D437" s="56"/>
      <c r="E437" s="56"/>
      <c r="F437" s="56"/>
      <c r="G437" s="56"/>
      <c r="H437" s="56"/>
      <c r="I437" s="55"/>
      <c r="J437" s="57"/>
      <c r="K437" s="57"/>
      <c r="L437" s="57"/>
      <c r="M437" s="57"/>
      <c r="N437" s="57"/>
    </row>
    <row r="438" spans="2:14" ht="18.75">
      <c r="B438" s="55"/>
      <c r="C438" s="56"/>
      <c r="D438" s="56"/>
      <c r="E438" s="56"/>
      <c r="F438" s="56"/>
      <c r="G438" s="56"/>
      <c r="H438" s="56"/>
      <c r="I438" s="55"/>
      <c r="J438" s="57"/>
      <c r="K438" s="57"/>
      <c r="L438" s="57"/>
      <c r="M438" s="57"/>
      <c r="N438" s="57"/>
    </row>
    <row r="439" spans="2:14" ht="18.75">
      <c r="B439" s="55"/>
      <c r="C439" s="56"/>
      <c r="D439" s="56"/>
      <c r="E439" s="56"/>
      <c r="F439" s="56"/>
      <c r="G439" s="56"/>
      <c r="H439" s="56"/>
      <c r="I439" s="55"/>
      <c r="J439" s="57"/>
      <c r="K439" s="57"/>
      <c r="L439" s="57"/>
      <c r="M439" s="57"/>
      <c r="N439" s="57"/>
    </row>
    <row r="440" spans="2:14" ht="18.75">
      <c r="B440" s="55"/>
      <c r="C440" s="56"/>
      <c r="D440" s="56"/>
      <c r="E440" s="56"/>
      <c r="F440" s="56"/>
      <c r="G440" s="56"/>
      <c r="H440" s="56"/>
      <c r="I440" s="55"/>
      <c r="J440" s="57"/>
      <c r="K440" s="57"/>
      <c r="L440" s="57"/>
      <c r="M440" s="57"/>
      <c r="N440" s="57"/>
    </row>
    <row r="441" spans="2:14" ht="18.75">
      <c r="B441" s="55"/>
      <c r="C441" s="56"/>
      <c r="D441" s="56"/>
      <c r="E441" s="56"/>
      <c r="F441" s="56"/>
      <c r="G441" s="56"/>
      <c r="H441" s="56"/>
      <c r="I441" s="55"/>
      <c r="J441" s="57"/>
      <c r="K441" s="57"/>
      <c r="L441" s="57"/>
      <c r="M441" s="57"/>
      <c r="N441" s="57"/>
    </row>
    <row r="442" spans="2:14" ht="18.75">
      <c r="B442" s="55"/>
      <c r="C442" s="56"/>
      <c r="D442" s="56"/>
      <c r="E442" s="56"/>
      <c r="F442" s="56"/>
      <c r="G442" s="56"/>
      <c r="H442" s="56"/>
      <c r="I442" s="55"/>
      <c r="J442" s="57"/>
      <c r="K442" s="57"/>
      <c r="L442" s="57"/>
      <c r="M442" s="57"/>
      <c r="N442" s="57"/>
    </row>
    <row r="443" spans="2:14" ht="18.75">
      <c r="B443" s="55"/>
      <c r="C443" s="56"/>
      <c r="D443" s="56"/>
      <c r="E443" s="56"/>
      <c r="F443" s="56"/>
      <c r="G443" s="56"/>
      <c r="H443" s="56"/>
      <c r="I443" s="55"/>
      <c r="J443" s="57"/>
      <c r="K443" s="57"/>
      <c r="L443" s="57"/>
      <c r="M443" s="57"/>
      <c r="N443" s="57"/>
    </row>
    <row r="444" spans="2:14" ht="18.75">
      <c r="B444" s="55"/>
      <c r="C444" s="56"/>
      <c r="D444" s="56"/>
      <c r="E444" s="56"/>
      <c r="F444" s="56"/>
      <c r="G444" s="56"/>
      <c r="H444" s="56"/>
      <c r="I444" s="55"/>
      <c r="J444" s="57"/>
      <c r="K444" s="57"/>
      <c r="L444" s="57"/>
      <c r="M444" s="57"/>
      <c r="N444" s="57"/>
    </row>
    <row r="445" spans="2:14" ht="18.75">
      <c r="B445" s="55"/>
      <c r="C445" s="56"/>
      <c r="D445" s="56"/>
      <c r="E445" s="56"/>
      <c r="F445" s="56"/>
      <c r="G445" s="56"/>
      <c r="H445" s="56"/>
      <c r="I445" s="55"/>
      <c r="J445" s="57"/>
      <c r="K445" s="57"/>
      <c r="L445" s="57"/>
      <c r="M445" s="57"/>
      <c r="N445" s="57"/>
    </row>
    <row r="446" spans="2:14" ht="18.75">
      <c r="B446" s="55"/>
      <c r="C446" s="56"/>
      <c r="D446" s="56"/>
      <c r="E446" s="56"/>
      <c r="F446" s="56"/>
      <c r="G446" s="56"/>
      <c r="H446" s="56"/>
      <c r="I446" s="55"/>
      <c r="J446" s="57"/>
      <c r="K446" s="57"/>
      <c r="L446" s="57"/>
      <c r="M446" s="57"/>
      <c r="N446" s="57"/>
    </row>
    <row r="447" spans="2:14" ht="18.75">
      <c r="B447" s="55"/>
      <c r="C447" s="56"/>
      <c r="D447" s="56"/>
      <c r="E447" s="56"/>
      <c r="F447" s="56"/>
      <c r="G447" s="56"/>
      <c r="H447" s="56"/>
      <c r="I447" s="55"/>
      <c r="J447" s="57"/>
      <c r="K447" s="57"/>
      <c r="L447" s="57"/>
      <c r="M447" s="57"/>
      <c r="N447" s="57"/>
    </row>
    <row r="448" spans="2:14" ht="18.75">
      <c r="B448" s="55"/>
      <c r="C448" s="56"/>
      <c r="D448" s="56"/>
      <c r="E448" s="56"/>
      <c r="F448" s="56"/>
      <c r="G448" s="56"/>
      <c r="H448" s="56"/>
      <c r="I448" s="55"/>
      <c r="J448" s="57"/>
      <c r="K448" s="57"/>
      <c r="L448" s="57"/>
      <c r="M448" s="57"/>
      <c r="N448" s="57"/>
    </row>
    <row r="449" spans="2:14" ht="18.75">
      <c r="B449" s="55"/>
      <c r="C449" s="56"/>
      <c r="D449" s="56"/>
      <c r="E449" s="56"/>
      <c r="F449" s="56"/>
      <c r="G449" s="56"/>
      <c r="H449" s="56"/>
      <c r="I449" s="55"/>
      <c r="J449" s="57"/>
      <c r="K449" s="57"/>
      <c r="L449" s="57"/>
      <c r="M449" s="57"/>
      <c r="N449" s="57"/>
    </row>
    <row r="450" spans="2:14" ht="18.75">
      <c r="B450" s="55"/>
      <c r="C450" s="56"/>
      <c r="D450" s="56"/>
      <c r="E450" s="56"/>
      <c r="F450" s="56"/>
      <c r="G450" s="56"/>
      <c r="H450" s="56"/>
      <c r="I450" s="55"/>
      <c r="J450" s="57"/>
      <c r="K450" s="57"/>
      <c r="L450" s="57"/>
      <c r="M450" s="57"/>
      <c r="N450" s="57"/>
    </row>
    <row r="451" spans="2:14" ht="18.75">
      <c r="B451" s="55"/>
      <c r="C451" s="56"/>
      <c r="D451" s="56"/>
      <c r="E451" s="56"/>
      <c r="F451" s="56"/>
      <c r="G451" s="56"/>
      <c r="H451" s="56"/>
      <c r="I451" s="55"/>
      <c r="J451" s="57"/>
      <c r="K451" s="57"/>
      <c r="L451" s="57"/>
      <c r="M451" s="57"/>
      <c r="N451" s="57"/>
    </row>
    <row r="452" spans="2:14" ht="18.75">
      <c r="B452" s="55"/>
      <c r="C452" s="56"/>
      <c r="D452" s="56"/>
      <c r="E452" s="56"/>
      <c r="F452" s="56"/>
      <c r="G452" s="56"/>
      <c r="H452" s="56"/>
      <c r="I452" s="55"/>
      <c r="J452" s="57"/>
      <c r="K452" s="57"/>
      <c r="L452" s="57"/>
      <c r="M452" s="57"/>
      <c r="N452" s="57"/>
    </row>
    <row r="453" spans="2:14" ht="18.75">
      <c r="B453" s="55"/>
      <c r="C453" s="56"/>
      <c r="D453" s="56"/>
      <c r="E453" s="56"/>
      <c r="F453" s="56"/>
      <c r="G453" s="56"/>
      <c r="H453" s="56"/>
      <c r="I453" s="55"/>
      <c r="J453" s="57"/>
      <c r="K453" s="57"/>
      <c r="L453" s="57"/>
      <c r="M453" s="57"/>
      <c r="N453" s="57"/>
    </row>
    <row r="454" spans="2:14" ht="18.75">
      <c r="B454" s="55"/>
      <c r="C454" s="56"/>
      <c r="D454" s="56"/>
      <c r="E454" s="56"/>
      <c r="F454" s="56"/>
      <c r="G454" s="56"/>
      <c r="H454" s="56"/>
      <c r="I454" s="55"/>
      <c r="J454" s="57"/>
      <c r="K454" s="57"/>
      <c r="L454" s="57"/>
      <c r="M454" s="57"/>
      <c r="N454" s="57"/>
    </row>
    <row r="455" spans="2:14" ht="18.75">
      <c r="B455" s="55"/>
      <c r="C455" s="56"/>
      <c r="D455" s="56"/>
      <c r="E455" s="56"/>
      <c r="F455" s="56"/>
      <c r="G455" s="56"/>
      <c r="H455" s="56"/>
      <c r="I455" s="55"/>
      <c r="J455" s="57"/>
      <c r="K455" s="57"/>
      <c r="L455" s="57"/>
      <c r="M455" s="57"/>
      <c r="N455" s="57"/>
    </row>
    <row r="456" spans="2:14" ht="18.75">
      <c r="B456" s="55"/>
      <c r="C456" s="56"/>
      <c r="D456" s="56"/>
      <c r="E456" s="56"/>
      <c r="F456" s="56"/>
      <c r="G456" s="56"/>
      <c r="H456" s="56"/>
      <c r="I456" s="55"/>
      <c r="J456" s="57"/>
      <c r="K456" s="57"/>
      <c r="L456" s="57"/>
      <c r="M456" s="57"/>
      <c r="N456" s="57"/>
    </row>
    <row r="457" spans="2:14" ht="18.75">
      <c r="B457" s="55"/>
      <c r="C457" s="56"/>
      <c r="D457" s="56"/>
      <c r="E457" s="56"/>
      <c r="F457" s="56"/>
      <c r="G457" s="56"/>
      <c r="H457" s="56"/>
      <c r="I457" s="55"/>
      <c r="J457" s="57"/>
      <c r="K457" s="57"/>
      <c r="L457" s="57"/>
      <c r="M457" s="57"/>
      <c r="N457" s="57"/>
    </row>
    <row r="458" spans="2:14" ht="18.75">
      <c r="B458" s="55"/>
      <c r="C458" s="56"/>
      <c r="D458" s="56"/>
      <c r="E458" s="56"/>
      <c r="F458" s="56"/>
      <c r="G458" s="56"/>
      <c r="H458" s="56"/>
      <c r="I458" s="55"/>
      <c r="J458" s="57"/>
      <c r="K458" s="57"/>
      <c r="L458" s="57"/>
      <c r="M458" s="57"/>
      <c r="N458" s="57"/>
    </row>
    <row r="459" spans="2:14" ht="18.75">
      <c r="B459" s="55"/>
      <c r="C459" s="56"/>
      <c r="D459" s="56"/>
      <c r="E459" s="56"/>
      <c r="F459" s="56"/>
      <c r="G459" s="56"/>
      <c r="H459" s="56"/>
      <c r="I459" s="55"/>
      <c r="J459" s="57"/>
      <c r="K459" s="57"/>
      <c r="L459" s="57"/>
      <c r="M459" s="57"/>
      <c r="N459" s="57"/>
    </row>
    <row r="460" spans="2:14" ht="18.75">
      <c r="B460" s="55"/>
      <c r="C460" s="56"/>
      <c r="D460" s="56"/>
      <c r="E460" s="56"/>
      <c r="F460" s="56"/>
      <c r="G460" s="56"/>
      <c r="H460" s="56"/>
      <c r="I460" s="55"/>
      <c r="J460" s="57"/>
      <c r="K460" s="57"/>
      <c r="L460" s="57"/>
      <c r="M460" s="57"/>
      <c r="N460" s="57"/>
    </row>
    <row r="461" spans="2:14" ht="18.75">
      <c r="B461" s="55"/>
      <c r="C461" s="56"/>
      <c r="D461" s="56"/>
      <c r="E461" s="56"/>
      <c r="F461" s="56"/>
      <c r="G461" s="56"/>
      <c r="H461" s="56"/>
      <c r="I461" s="55"/>
      <c r="J461" s="57"/>
      <c r="K461" s="57"/>
      <c r="L461" s="57"/>
      <c r="M461" s="57"/>
      <c r="N461" s="57"/>
    </row>
    <row r="462" spans="2:14" ht="18.75">
      <c r="B462" s="55"/>
      <c r="C462" s="56"/>
      <c r="D462" s="56"/>
      <c r="E462" s="56"/>
      <c r="F462" s="56"/>
      <c r="G462" s="56"/>
      <c r="H462" s="56"/>
      <c r="I462" s="55"/>
      <c r="J462" s="57"/>
      <c r="K462" s="57"/>
      <c r="L462" s="57"/>
      <c r="M462" s="57"/>
      <c r="N462" s="57"/>
    </row>
    <row r="463" spans="2:14" ht="18.75">
      <c r="B463" s="55"/>
      <c r="C463" s="56"/>
      <c r="D463" s="56"/>
      <c r="E463" s="56"/>
      <c r="F463" s="56"/>
      <c r="G463" s="56"/>
      <c r="H463" s="56"/>
      <c r="I463" s="55"/>
      <c r="J463" s="57"/>
      <c r="K463" s="57"/>
      <c r="L463" s="57"/>
      <c r="M463" s="57"/>
      <c r="N463" s="57"/>
    </row>
    <row r="464" spans="2:14" ht="18.75">
      <c r="B464" s="55"/>
      <c r="C464" s="56"/>
      <c r="D464" s="56"/>
      <c r="E464" s="56"/>
      <c r="F464" s="56"/>
      <c r="G464" s="56"/>
      <c r="H464" s="56"/>
      <c r="I464" s="55"/>
      <c r="J464" s="57"/>
      <c r="K464" s="57"/>
      <c r="L464" s="57"/>
      <c r="M464" s="57"/>
      <c r="N464" s="57"/>
    </row>
    <row r="465" spans="2:14" ht="18.75">
      <c r="B465" s="55"/>
      <c r="C465" s="56"/>
      <c r="D465" s="56"/>
      <c r="E465" s="56"/>
      <c r="F465" s="56"/>
      <c r="G465" s="56"/>
      <c r="H465" s="56"/>
      <c r="I465" s="55"/>
      <c r="J465" s="57"/>
      <c r="K465" s="57"/>
      <c r="L465" s="57"/>
      <c r="M465" s="57"/>
      <c r="N465" s="57"/>
    </row>
    <row r="466" spans="2:14" ht="18.75">
      <c r="B466" s="55"/>
      <c r="C466" s="56"/>
      <c r="D466" s="56"/>
      <c r="E466" s="56"/>
      <c r="F466" s="56"/>
      <c r="G466" s="56"/>
      <c r="H466" s="56"/>
      <c r="I466" s="55"/>
      <c r="J466" s="57"/>
      <c r="K466" s="57"/>
      <c r="L466" s="57"/>
      <c r="M466" s="57"/>
      <c r="N466" s="57"/>
    </row>
    <row r="467" spans="2:14" ht="18.75">
      <c r="B467" s="55"/>
      <c r="C467" s="56"/>
      <c r="D467" s="56"/>
      <c r="E467" s="56"/>
      <c r="F467" s="56"/>
      <c r="G467" s="56"/>
      <c r="H467" s="56"/>
      <c r="I467" s="55"/>
      <c r="J467" s="57"/>
      <c r="K467" s="57"/>
      <c r="L467" s="57"/>
      <c r="M467" s="57"/>
      <c r="N467" s="57"/>
    </row>
    <row r="468" spans="2:14" ht="18.75">
      <c r="B468" s="55"/>
      <c r="C468" s="56"/>
      <c r="D468" s="56"/>
      <c r="E468" s="56"/>
      <c r="F468" s="56"/>
      <c r="G468" s="56"/>
      <c r="H468" s="56"/>
      <c r="I468" s="55"/>
      <c r="J468" s="57"/>
      <c r="K468" s="57"/>
      <c r="L468" s="57"/>
      <c r="M468" s="57"/>
      <c r="N468" s="57"/>
    </row>
    <row r="469" spans="2:14" ht="18.75">
      <c r="B469" s="55"/>
      <c r="C469" s="56"/>
      <c r="D469" s="56"/>
      <c r="E469" s="56"/>
      <c r="F469" s="56"/>
      <c r="G469" s="56"/>
      <c r="H469" s="56"/>
      <c r="I469" s="55"/>
      <c r="J469" s="57"/>
      <c r="K469" s="57"/>
      <c r="L469" s="57"/>
      <c r="M469" s="57"/>
      <c r="N469" s="57"/>
    </row>
    <row r="470" spans="2:14" ht="18.75">
      <c r="B470" s="55"/>
      <c r="C470" s="56"/>
      <c r="D470" s="56"/>
      <c r="E470" s="56"/>
      <c r="F470" s="56"/>
      <c r="G470" s="56"/>
      <c r="H470" s="56"/>
      <c r="I470" s="55"/>
      <c r="J470" s="57"/>
      <c r="K470" s="57"/>
      <c r="L470" s="57"/>
      <c r="M470" s="57"/>
      <c r="N470" s="57"/>
    </row>
    <row r="471" spans="2:14" ht="18.75">
      <c r="B471" s="55"/>
      <c r="C471" s="56"/>
      <c r="D471" s="56"/>
      <c r="E471" s="56"/>
      <c r="F471" s="56"/>
      <c r="G471" s="56"/>
      <c r="H471" s="56"/>
      <c r="I471" s="55"/>
      <c r="J471" s="57"/>
      <c r="K471" s="57"/>
      <c r="L471" s="57"/>
      <c r="M471" s="57"/>
      <c r="N471" s="57"/>
    </row>
    <row r="472" spans="2:14" ht="18.75">
      <c r="B472" s="55"/>
      <c r="C472" s="56"/>
      <c r="D472" s="56"/>
      <c r="E472" s="56"/>
      <c r="F472" s="56"/>
      <c r="G472" s="56"/>
      <c r="H472" s="56"/>
      <c r="I472" s="55"/>
      <c r="J472" s="57"/>
      <c r="K472" s="57"/>
      <c r="L472" s="57"/>
      <c r="M472" s="57"/>
      <c r="N472" s="57"/>
    </row>
    <row r="473" spans="2:14" ht="18.75">
      <c r="B473" s="55"/>
      <c r="C473" s="56"/>
      <c r="D473" s="56"/>
      <c r="E473" s="56"/>
      <c r="F473" s="56"/>
      <c r="G473" s="56"/>
      <c r="H473" s="56"/>
      <c r="I473" s="55"/>
      <c r="J473" s="57"/>
      <c r="K473" s="57"/>
      <c r="L473" s="57"/>
      <c r="M473" s="57"/>
      <c r="N473" s="57"/>
    </row>
    <row r="474" spans="2:14" ht="18.75">
      <c r="B474" s="55"/>
      <c r="C474" s="56"/>
      <c r="D474" s="56"/>
      <c r="E474" s="56"/>
      <c r="F474" s="56"/>
      <c r="G474" s="56"/>
      <c r="H474" s="56"/>
      <c r="I474" s="55"/>
      <c r="J474" s="57"/>
      <c r="K474" s="57"/>
      <c r="L474" s="57"/>
      <c r="M474" s="57"/>
      <c r="N474" s="57"/>
    </row>
    <row r="475" spans="2:14" ht="18.75">
      <c r="B475" s="55"/>
      <c r="C475" s="56"/>
      <c r="D475" s="56"/>
      <c r="E475" s="56"/>
      <c r="F475" s="56"/>
      <c r="G475" s="56"/>
      <c r="H475" s="56"/>
      <c r="I475" s="55"/>
      <c r="J475" s="57"/>
      <c r="K475" s="57"/>
      <c r="L475" s="57"/>
      <c r="M475" s="57"/>
      <c r="N475" s="57"/>
    </row>
    <row r="476" spans="2:14" ht="18.75">
      <c r="B476" s="55"/>
      <c r="C476" s="56"/>
      <c r="D476" s="56"/>
      <c r="E476" s="56"/>
      <c r="F476" s="56"/>
      <c r="G476" s="56"/>
      <c r="H476" s="56"/>
      <c r="I476" s="55"/>
      <c r="J476" s="57"/>
      <c r="K476" s="57"/>
      <c r="L476" s="57"/>
      <c r="M476" s="57"/>
      <c r="N476" s="57"/>
    </row>
    <row r="477" spans="2:14" ht="18.75">
      <c r="B477" s="55"/>
      <c r="C477" s="56"/>
      <c r="D477" s="56"/>
      <c r="E477" s="56"/>
      <c r="F477" s="56"/>
      <c r="G477" s="56"/>
      <c r="H477" s="56"/>
      <c r="I477" s="55"/>
      <c r="J477" s="57"/>
      <c r="K477" s="57"/>
      <c r="L477" s="57"/>
      <c r="M477" s="57"/>
      <c r="N477" s="57"/>
    </row>
    <row r="478" spans="2:14" ht="18.75">
      <c r="B478" s="55"/>
      <c r="C478" s="56"/>
      <c r="D478" s="56"/>
      <c r="E478" s="56"/>
      <c r="F478" s="56"/>
      <c r="G478" s="56"/>
      <c r="H478" s="56"/>
      <c r="I478" s="55"/>
      <c r="J478" s="57"/>
      <c r="K478" s="57"/>
      <c r="L478" s="57"/>
      <c r="M478" s="57"/>
      <c r="N478" s="57"/>
    </row>
    <row r="479" spans="2:14" ht="18.75">
      <c r="B479" s="55"/>
      <c r="C479" s="56"/>
      <c r="D479" s="56"/>
      <c r="E479" s="56"/>
      <c r="F479" s="56"/>
      <c r="G479" s="56"/>
      <c r="H479" s="56"/>
      <c r="I479" s="55"/>
      <c r="J479" s="57"/>
      <c r="K479" s="57"/>
      <c r="L479" s="57"/>
      <c r="M479" s="57"/>
      <c r="N479" s="57"/>
    </row>
    <row r="480" spans="2:14" ht="18.75">
      <c r="B480" s="55"/>
      <c r="C480" s="56"/>
      <c r="D480" s="56"/>
      <c r="E480" s="56"/>
      <c r="F480" s="56"/>
      <c r="G480" s="56"/>
      <c r="H480" s="56"/>
      <c r="I480" s="55"/>
      <c r="J480" s="57"/>
      <c r="K480" s="57"/>
      <c r="L480" s="57"/>
      <c r="M480" s="57"/>
      <c r="N480" s="57"/>
    </row>
    <row r="481" spans="2:14" ht="18.75">
      <c r="B481" s="55"/>
      <c r="C481" s="56"/>
      <c r="D481" s="56"/>
      <c r="E481" s="56"/>
      <c r="F481" s="56"/>
      <c r="G481" s="56"/>
      <c r="H481" s="56"/>
      <c r="I481" s="55"/>
      <c r="J481" s="57"/>
      <c r="K481" s="57"/>
      <c r="L481" s="57"/>
      <c r="M481" s="57"/>
      <c r="N481" s="57"/>
    </row>
    <row r="482" spans="2:14" ht="18.75">
      <c r="B482" s="55"/>
      <c r="C482" s="56"/>
      <c r="D482" s="56"/>
      <c r="E482" s="56"/>
      <c r="F482" s="56"/>
      <c r="G482" s="56"/>
      <c r="H482" s="56"/>
      <c r="I482" s="55"/>
      <c r="J482" s="57"/>
      <c r="K482" s="57"/>
      <c r="L482" s="57"/>
      <c r="M482" s="57"/>
      <c r="N482" s="57"/>
    </row>
    <row r="483" spans="2:14" ht="18.75">
      <c r="B483" s="55"/>
      <c r="C483" s="56"/>
      <c r="D483" s="56"/>
      <c r="E483" s="56"/>
      <c r="F483" s="56"/>
      <c r="G483" s="56"/>
      <c r="H483" s="56"/>
      <c r="I483" s="55"/>
      <c r="J483" s="57"/>
      <c r="K483" s="57"/>
      <c r="L483" s="57"/>
      <c r="M483" s="57"/>
      <c r="N483" s="57"/>
    </row>
    <row r="484" spans="2:14" ht="18.75">
      <c r="B484" s="55"/>
      <c r="C484" s="56"/>
      <c r="D484" s="56"/>
      <c r="E484" s="56"/>
      <c r="F484" s="56"/>
      <c r="G484" s="56"/>
      <c r="H484" s="56"/>
      <c r="I484" s="55"/>
      <c r="J484" s="57"/>
      <c r="K484" s="57"/>
      <c r="L484" s="57"/>
      <c r="M484" s="57"/>
      <c r="N484" s="57"/>
    </row>
    <row r="485" spans="2:14" ht="18.75">
      <c r="B485" s="55"/>
      <c r="C485" s="56"/>
      <c r="D485" s="56"/>
      <c r="E485" s="56"/>
      <c r="F485" s="56"/>
      <c r="G485" s="56"/>
      <c r="H485" s="56"/>
      <c r="I485" s="55"/>
      <c r="J485" s="57"/>
      <c r="K485" s="57"/>
      <c r="L485" s="57"/>
      <c r="M485" s="57"/>
      <c r="N485" s="57"/>
    </row>
    <row r="486" spans="2:14" ht="18.75">
      <c r="B486" s="55"/>
      <c r="C486" s="56"/>
      <c r="D486" s="56"/>
      <c r="E486" s="56"/>
      <c r="F486" s="56"/>
      <c r="G486" s="56"/>
      <c r="H486" s="56"/>
      <c r="I486" s="55"/>
      <c r="J486" s="57"/>
      <c r="K486" s="57"/>
      <c r="L486" s="57"/>
      <c r="M486" s="57"/>
      <c r="N486" s="57"/>
    </row>
    <row r="487" spans="2:14" ht="18.75">
      <c r="B487" s="55"/>
      <c r="C487" s="56"/>
      <c r="D487" s="56"/>
      <c r="E487" s="56"/>
      <c r="F487" s="56"/>
      <c r="G487" s="56"/>
      <c r="H487" s="56"/>
      <c r="I487" s="55"/>
      <c r="J487" s="57"/>
      <c r="K487" s="57"/>
      <c r="L487" s="57"/>
      <c r="M487" s="57"/>
      <c r="N487" s="57"/>
    </row>
    <row r="488" spans="2:14" ht="18.75">
      <c r="B488" s="55"/>
      <c r="C488" s="56"/>
      <c r="D488" s="56"/>
      <c r="E488" s="56"/>
      <c r="F488" s="56"/>
      <c r="G488" s="56"/>
      <c r="H488" s="56"/>
      <c r="I488" s="55"/>
      <c r="J488" s="57"/>
      <c r="K488" s="57"/>
      <c r="L488" s="57"/>
      <c r="M488" s="57"/>
      <c r="N488" s="57"/>
    </row>
    <row r="489" spans="2:14" ht="18.75">
      <c r="B489" s="55"/>
      <c r="C489" s="56"/>
      <c r="D489" s="56"/>
      <c r="E489" s="56"/>
      <c r="F489" s="56"/>
      <c r="G489" s="56"/>
      <c r="H489" s="56"/>
      <c r="I489" s="55"/>
      <c r="J489" s="57"/>
      <c r="K489" s="57"/>
      <c r="L489" s="57"/>
      <c r="M489" s="57"/>
      <c r="N489" s="57"/>
    </row>
    <row r="490" spans="2:14" ht="18.75">
      <c r="B490" s="55"/>
      <c r="C490" s="56"/>
      <c r="D490" s="56"/>
      <c r="E490" s="56"/>
      <c r="F490" s="56"/>
      <c r="G490" s="56"/>
      <c r="H490" s="56"/>
      <c r="I490" s="55"/>
      <c r="J490" s="57"/>
      <c r="K490" s="57"/>
      <c r="L490" s="57"/>
      <c r="M490" s="57"/>
      <c r="N490" s="57"/>
    </row>
    <row r="491" spans="2:14" ht="18.75">
      <c r="B491" s="55"/>
      <c r="C491" s="56"/>
      <c r="D491" s="56"/>
      <c r="E491" s="56"/>
      <c r="F491" s="56"/>
      <c r="G491" s="56"/>
      <c r="H491" s="56"/>
      <c r="I491" s="55"/>
      <c r="J491" s="57"/>
      <c r="K491" s="57"/>
      <c r="L491" s="57"/>
      <c r="M491" s="57"/>
      <c r="N491" s="57"/>
    </row>
    <row r="492" spans="2:14" ht="18.75">
      <c r="B492" s="55"/>
      <c r="C492" s="56"/>
      <c r="D492" s="56"/>
      <c r="E492" s="56"/>
      <c r="F492" s="56"/>
      <c r="G492" s="56"/>
      <c r="H492" s="56"/>
      <c r="I492" s="55"/>
      <c r="J492" s="57"/>
      <c r="K492" s="57"/>
      <c r="L492" s="57"/>
      <c r="M492" s="57"/>
      <c r="N492" s="57"/>
    </row>
    <row r="493" spans="2:14" ht="18.75">
      <c r="B493" s="55"/>
      <c r="C493" s="56"/>
      <c r="D493" s="56"/>
      <c r="E493" s="56"/>
      <c r="F493" s="56"/>
      <c r="G493" s="56"/>
      <c r="H493" s="56"/>
      <c r="I493" s="55"/>
      <c r="J493" s="57"/>
      <c r="K493" s="57"/>
      <c r="L493" s="57"/>
      <c r="M493" s="57"/>
      <c r="N493" s="57"/>
    </row>
    <row r="494" spans="2:14" ht="18.75">
      <c r="B494" s="55"/>
      <c r="C494" s="56"/>
      <c r="D494" s="56"/>
      <c r="E494" s="56"/>
      <c r="F494" s="56"/>
      <c r="G494" s="56"/>
      <c r="H494" s="56"/>
      <c r="I494" s="55"/>
      <c r="J494" s="57"/>
      <c r="K494" s="57"/>
      <c r="L494" s="57"/>
      <c r="M494" s="57"/>
      <c r="N494" s="57"/>
    </row>
    <row r="495" spans="2:14" ht="18.75">
      <c r="B495" s="55"/>
      <c r="C495" s="56"/>
      <c r="D495" s="56"/>
      <c r="E495" s="56"/>
      <c r="F495" s="56"/>
      <c r="G495" s="56"/>
      <c r="H495" s="56"/>
      <c r="I495" s="55"/>
      <c r="J495" s="57"/>
      <c r="K495" s="57"/>
      <c r="L495" s="57"/>
      <c r="M495" s="57"/>
      <c r="N495" s="57"/>
    </row>
    <row r="496" spans="2:14" ht="18.75">
      <c r="B496" s="55"/>
      <c r="C496" s="56"/>
      <c r="D496" s="56"/>
      <c r="E496" s="56"/>
      <c r="F496" s="56"/>
      <c r="G496" s="56"/>
      <c r="H496" s="56"/>
      <c r="I496" s="55"/>
      <c r="J496" s="57"/>
      <c r="K496" s="57"/>
      <c r="L496" s="57"/>
      <c r="M496" s="57"/>
      <c r="N496" s="57"/>
    </row>
    <row r="497" spans="2:14" ht="18.75">
      <c r="B497" s="55"/>
      <c r="C497" s="56"/>
      <c r="D497" s="56"/>
      <c r="E497" s="56"/>
      <c r="F497" s="56"/>
      <c r="G497" s="56"/>
      <c r="H497" s="56"/>
      <c r="I497" s="55"/>
      <c r="J497" s="57"/>
      <c r="K497" s="57"/>
      <c r="L497" s="57"/>
      <c r="M497" s="57"/>
      <c r="N497" s="57"/>
    </row>
    <row r="498" spans="2:14" ht="18.75">
      <c r="B498" s="55"/>
      <c r="C498" s="56"/>
      <c r="D498" s="56"/>
      <c r="E498" s="56"/>
      <c r="F498" s="56"/>
      <c r="G498" s="56"/>
      <c r="H498" s="56"/>
      <c r="I498" s="55"/>
      <c r="J498" s="57"/>
      <c r="K498" s="57"/>
      <c r="L498" s="57"/>
      <c r="M498" s="57"/>
      <c r="N498" s="57"/>
    </row>
    <row r="499" spans="2:14" ht="18.75">
      <c r="B499" s="55"/>
      <c r="C499" s="56"/>
      <c r="D499" s="56"/>
      <c r="E499" s="56"/>
      <c r="F499" s="56"/>
      <c r="G499" s="56"/>
      <c r="H499" s="56"/>
      <c r="I499" s="55"/>
      <c r="J499" s="57"/>
      <c r="K499" s="57"/>
      <c r="L499" s="57"/>
      <c r="M499" s="57"/>
      <c r="N499" s="57"/>
    </row>
    <row r="500" spans="2:14" ht="18.75">
      <c r="B500" s="55"/>
      <c r="C500" s="56"/>
      <c r="D500" s="56"/>
      <c r="E500" s="56"/>
      <c r="F500" s="56"/>
      <c r="G500" s="56"/>
      <c r="H500" s="56"/>
      <c r="I500" s="55"/>
      <c r="J500" s="57"/>
      <c r="K500" s="57"/>
      <c r="L500" s="57"/>
      <c r="M500" s="57"/>
      <c r="N500" s="57"/>
    </row>
    <row r="501" spans="2:14" ht="18.75">
      <c r="B501" s="55"/>
      <c r="C501" s="56"/>
      <c r="D501" s="56"/>
      <c r="E501" s="56"/>
      <c r="F501" s="56"/>
      <c r="G501" s="56"/>
      <c r="H501" s="56"/>
      <c r="I501" s="55"/>
      <c r="J501" s="57"/>
      <c r="K501" s="57"/>
      <c r="L501" s="57"/>
      <c r="M501" s="57"/>
      <c r="N501" s="57"/>
    </row>
    <row r="502" spans="2:14" ht="18.75">
      <c r="B502" s="55"/>
      <c r="C502" s="56"/>
      <c r="D502" s="56"/>
      <c r="E502" s="56"/>
      <c r="F502" s="56"/>
      <c r="G502" s="56"/>
      <c r="H502" s="56"/>
      <c r="I502" s="55"/>
      <c r="J502" s="57"/>
      <c r="K502" s="57"/>
      <c r="L502" s="57"/>
      <c r="M502" s="57"/>
      <c r="N502" s="57"/>
    </row>
    <row r="503" spans="2:14" ht="18.75">
      <c r="B503" s="55"/>
      <c r="C503" s="56"/>
      <c r="D503" s="56"/>
      <c r="E503" s="56"/>
      <c r="F503" s="56"/>
      <c r="G503" s="56"/>
      <c r="H503" s="56"/>
      <c r="I503" s="55"/>
      <c r="J503" s="57"/>
      <c r="K503" s="57"/>
      <c r="L503" s="57"/>
      <c r="M503" s="57"/>
      <c r="N503" s="57"/>
    </row>
    <row r="504" spans="2:14" ht="18.75">
      <c r="B504" s="55"/>
      <c r="C504" s="56"/>
      <c r="D504" s="56"/>
      <c r="E504" s="56"/>
      <c r="F504" s="56"/>
      <c r="G504" s="56"/>
      <c r="H504" s="56"/>
      <c r="I504" s="55"/>
      <c r="J504" s="57"/>
      <c r="K504" s="57"/>
      <c r="L504" s="57"/>
      <c r="M504" s="57"/>
      <c r="N504" s="57"/>
    </row>
    <row r="505" spans="2:14" ht="18.75">
      <c r="B505" s="55"/>
      <c r="C505" s="56"/>
      <c r="D505" s="56"/>
      <c r="E505" s="56"/>
      <c r="F505" s="56"/>
      <c r="G505" s="56"/>
      <c r="H505" s="56"/>
      <c r="I505" s="55"/>
      <c r="J505" s="57"/>
      <c r="K505" s="57"/>
      <c r="L505" s="57"/>
      <c r="M505" s="57"/>
      <c r="N505" s="57"/>
    </row>
    <row r="506" spans="2:14" ht="18.75">
      <c r="B506" s="55"/>
      <c r="C506" s="56"/>
      <c r="D506" s="56"/>
      <c r="E506" s="56"/>
      <c r="F506" s="56"/>
      <c r="G506" s="56"/>
      <c r="H506" s="56"/>
      <c r="I506" s="55"/>
      <c r="J506" s="57"/>
      <c r="K506" s="57"/>
      <c r="L506" s="57"/>
      <c r="M506" s="57"/>
      <c r="N506" s="57"/>
    </row>
    <row r="507" spans="2:14" ht="18.75">
      <c r="B507" s="55"/>
      <c r="C507" s="56"/>
      <c r="D507" s="56"/>
      <c r="E507" s="56"/>
      <c r="F507" s="56"/>
      <c r="G507" s="56"/>
      <c r="H507" s="56"/>
      <c r="I507" s="55"/>
      <c r="J507" s="57"/>
      <c r="K507" s="57"/>
      <c r="L507" s="57"/>
      <c r="M507" s="57"/>
      <c r="N507" s="57"/>
    </row>
    <row r="508" spans="2:14" ht="18.75">
      <c r="B508" s="55"/>
      <c r="C508" s="56"/>
      <c r="D508" s="56"/>
      <c r="E508" s="56"/>
      <c r="F508" s="56"/>
      <c r="G508" s="56"/>
      <c r="H508" s="56"/>
      <c r="I508" s="55"/>
      <c r="J508" s="57"/>
      <c r="K508" s="57"/>
      <c r="L508" s="57"/>
      <c r="M508" s="57"/>
      <c r="N508" s="57"/>
    </row>
    <row r="509" spans="2:14" ht="18.75">
      <c r="B509" s="55"/>
      <c r="C509" s="56"/>
      <c r="D509" s="56"/>
      <c r="E509" s="56"/>
      <c r="F509" s="56"/>
      <c r="G509" s="56"/>
      <c r="H509" s="56"/>
      <c r="I509" s="55"/>
      <c r="J509" s="57"/>
      <c r="K509" s="57"/>
      <c r="L509" s="57"/>
      <c r="M509" s="57"/>
      <c r="N509" s="57"/>
    </row>
    <row r="510" spans="2:14" ht="18.75">
      <c r="B510" s="55"/>
      <c r="C510" s="56"/>
      <c r="D510" s="56"/>
      <c r="E510" s="56"/>
      <c r="F510" s="56"/>
      <c r="G510" s="56"/>
      <c r="H510" s="56"/>
      <c r="I510" s="55"/>
      <c r="J510" s="57"/>
      <c r="K510" s="57"/>
      <c r="L510" s="57"/>
      <c r="M510" s="57"/>
      <c r="N510" s="57"/>
    </row>
    <row r="511" spans="2:14" ht="18.75">
      <c r="B511" s="55"/>
      <c r="C511" s="56"/>
      <c r="D511" s="56"/>
      <c r="E511" s="56"/>
      <c r="F511" s="56"/>
      <c r="G511" s="56"/>
      <c r="H511" s="56"/>
      <c r="I511" s="55"/>
      <c r="J511" s="57"/>
      <c r="K511" s="57"/>
      <c r="L511" s="57"/>
      <c r="M511" s="57"/>
      <c r="N511" s="57"/>
    </row>
    <row r="512" spans="2:14" ht="18.75">
      <c r="B512" s="55"/>
      <c r="C512" s="56"/>
      <c r="D512" s="56"/>
      <c r="E512" s="56"/>
      <c r="F512" s="56"/>
      <c r="G512" s="56"/>
      <c r="H512" s="56"/>
      <c r="I512" s="55"/>
      <c r="J512" s="57"/>
      <c r="K512" s="57"/>
      <c r="L512" s="57"/>
      <c r="M512" s="57"/>
      <c r="N512" s="57"/>
    </row>
    <row r="513" spans="2:14" ht="18.75">
      <c r="B513" s="55"/>
      <c r="C513" s="56"/>
      <c r="D513" s="56"/>
      <c r="E513" s="56"/>
      <c r="F513" s="56"/>
      <c r="G513" s="56"/>
      <c r="H513" s="56"/>
      <c r="I513" s="55"/>
      <c r="J513" s="57"/>
      <c r="K513" s="57"/>
      <c r="L513" s="57"/>
      <c r="M513" s="57"/>
      <c r="N513" s="57"/>
    </row>
    <row r="514" spans="2:14" ht="18.75">
      <c r="B514" s="55"/>
      <c r="C514" s="56"/>
      <c r="D514" s="56"/>
      <c r="E514" s="56"/>
      <c r="F514" s="56"/>
      <c r="G514" s="56"/>
      <c r="H514" s="56"/>
      <c r="I514" s="55"/>
      <c r="J514" s="57"/>
      <c r="K514" s="57"/>
      <c r="L514" s="57"/>
      <c r="M514" s="57"/>
      <c r="N514" s="57"/>
    </row>
    <row r="515" spans="2:14" ht="18.75">
      <c r="B515" s="55"/>
      <c r="C515" s="56"/>
      <c r="D515" s="56"/>
      <c r="E515" s="56"/>
      <c r="F515" s="56"/>
      <c r="G515" s="56"/>
      <c r="H515" s="56"/>
      <c r="I515" s="55"/>
      <c r="J515" s="57"/>
      <c r="K515" s="57"/>
      <c r="L515" s="57"/>
      <c r="M515" s="57"/>
      <c r="N515" s="57"/>
    </row>
    <row r="516" spans="2:14" ht="18.75">
      <c r="B516" s="55"/>
      <c r="C516" s="56"/>
      <c r="D516" s="56"/>
      <c r="E516" s="56"/>
      <c r="F516" s="56"/>
      <c r="G516" s="56"/>
      <c r="H516" s="56"/>
      <c r="I516" s="55"/>
      <c r="J516" s="57"/>
      <c r="K516" s="57"/>
      <c r="L516" s="57"/>
      <c r="M516" s="57"/>
      <c r="N516" s="57"/>
    </row>
    <row r="517" spans="2:14" ht="18.75">
      <c r="B517" s="55"/>
      <c r="C517" s="56"/>
      <c r="D517" s="56"/>
      <c r="E517" s="56"/>
      <c r="F517" s="56"/>
      <c r="G517" s="56"/>
      <c r="H517" s="56"/>
      <c r="I517" s="55"/>
      <c r="J517" s="57"/>
      <c r="K517" s="57"/>
      <c r="L517" s="57"/>
      <c r="M517" s="57"/>
      <c r="N517" s="57"/>
    </row>
    <row r="518" spans="2:14" ht="18.75">
      <c r="B518" s="55"/>
      <c r="C518" s="56"/>
      <c r="D518" s="56"/>
      <c r="E518" s="56"/>
      <c r="F518" s="56"/>
      <c r="G518" s="56"/>
      <c r="H518" s="56"/>
      <c r="I518" s="55"/>
      <c r="J518" s="57"/>
      <c r="K518" s="57"/>
      <c r="L518" s="57"/>
      <c r="M518" s="57"/>
      <c r="N518" s="57"/>
    </row>
    <row r="519" spans="2:14" ht="18.75">
      <c r="B519" s="55"/>
      <c r="C519" s="56"/>
      <c r="D519" s="56"/>
      <c r="E519" s="56"/>
      <c r="F519" s="56"/>
      <c r="G519" s="56"/>
      <c r="H519" s="56"/>
      <c r="I519" s="55"/>
      <c r="J519" s="57"/>
      <c r="K519" s="57"/>
      <c r="L519" s="57"/>
      <c r="M519" s="57"/>
      <c r="N519" s="57"/>
    </row>
    <row r="520" spans="2:14" ht="18.75">
      <c r="B520" s="55"/>
      <c r="C520" s="56"/>
      <c r="D520" s="56"/>
      <c r="E520" s="56"/>
      <c r="F520" s="56"/>
      <c r="G520" s="56"/>
      <c r="H520" s="56"/>
      <c r="I520" s="55"/>
      <c r="J520" s="57"/>
      <c r="K520" s="57"/>
      <c r="L520" s="57"/>
      <c r="M520" s="57"/>
      <c r="N520" s="57"/>
    </row>
    <row r="521" spans="2:14" ht="18.75">
      <c r="B521" s="55"/>
      <c r="C521" s="56"/>
      <c r="D521" s="56"/>
      <c r="E521" s="56"/>
      <c r="F521" s="56"/>
      <c r="G521" s="56"/>
      <c r="H521" s="56"/>
      <c r="I521" s="55"/>
      <c r="J521" s="57"/>
      <c r="K521" s="57"/>
      <c r="L521" s="57"/>
      <c r="M521" s="57"/>
      <c r="N521" s="57"/>
    </row>
    <row r="522" spans="2:14" ht="18.75">
      <c r="B522" s="55"/>
      <c r="C522" s="56"/>
      <c r="D522" s="56"/>
      <c r="E522" s="56"/>
      <c r="F522" s="56"/>
      <c r="G522" s="56"/>
      <c r="H522" s="56"/>
      <c r="I522" s="55"/>
      <c r="J522" s="57"/>
      <c r="K522" s="57"/>
      <c r="L522" s="57"/>
      <c r="M522" s="57"/>
      <c r="N522" s="57"/>
    </row>
    <row r="523" spans="2:14" ht="18.75">
      <c r="B523" s="55"/>
      <c r="C523" s="56"/>
      <c r="D523" s="56"/>
      <c r="E523" s="56"/>
      <c r="F523" s="56"/>
      <c r="G523" s="56"/>
      <c r="H523" s="56"/>
      <c r="I523" s="55"/>
      <c r="J523" s="57"/>
      <c r="K523" s="57"/>
      <c r="L523" s="57"/>
      <c r="M523" s="57"/>
      <c r="N523" s="57"/>
    </row>
    <row r="524" spans="2:14" ht="18.75">
      <c r="B524" s="55"/>
      <c r="C524" s="56"/>
      <c r="D524" s="56"/>
      <c r="E524" s="56"/>
      <c r="F524" s="56"/>
      <c r="G524" s="56"/>
      <c r="H524" s="56"/>
      <c r="I524" s="55"/>
      <c r="J524" s="57"/>
      <c r="K524" s="57"/>
      <c r="L524" s="57"/>
      <c r="M524" s="57"/>
      <c r="N524" s="57"/>
    </row>
    <row r="525" spans="2:14" ht="18.75">
      <c r="B525" s="55"/>
      <c r="C525" s="56"/>
      <c r="D525" s="56"/>
      <c r="E525" s="56"/>
      <c r="F525" s="56"/>
      <c r="G525" s="56"/>
      <c r="H525" s="56"/>
      <c r="I525" s="55"/>
      <c r="J525" s="57"/>
      <c r="K525" s="57"/>
      <c r="L525" s="57"/>
      <c r="M525" s="57"/>
      <c r="N525" s="57"/>
    </row>
    <row r="526" spans="2:14" ht="18.75">
      <c r="B526" s="55"/>
      <c r="C526" s="56"/>
      <c r="D526" s="56"/>
      <c r="E526" s="56"/>
      <c r="F526" s="56"/>
      <c r="G526" s="56"/>
      <c r="H526" s="56"/>
      <c r="I526" s="55"/>
      <c r="J526" s="57"/>
      <c r="K526" s="57"/>
      <c r="L526" s="57"/>
      <c r="M526" s="57"/>
      <c r="N526" s="57"/>
    </row>
    <row r="527" spans="2:14" ht="18.75">
      <c r="B527" s="55"/>
      <c r="C527" s="56"/>
      <c r="D527" s="56"/>
      <c r="E527" s="56"/>
      <c r="F527" s="56"/>
      <c r="G527" s="56"/>
      <c r="H527" s="56"/>
      <c r="I527" s="55"/>
      <c r="J527" s="57"/>
      <c r="K527" s="57"/>
      <c r="L527" s="57"/>
      <c r="M527" s="57"/>
      <c r="N527" s="57"/>
    </row>
    <row r="528" spans="2:14" ht="18.75">
      <c r="B528" s="55"/>
      <c r="C528" s="56"/>
      <c r="D528" s="56"/>
      <c r="E528" s="56"/>
      <c r="F528" s="56"/>
      <c r="G528" s="56"/>
      <c r="H528" s="56"/>
      <c r="I528" s="55"/>
      <c r="J528" s="57"/>
      <c r="K528" s="57"/>
      <c r="L528" s="57"/>
      <c r="M528" s="57"/>
      <c r="N528" s="57"/>
    </row>
    <row r="529" spans="2:14" ht="18.75">
      <c r="B529" s="55"/>
      <c r="C529" s="56"/>
      <c r="D529" s="56"/>
      <c r="E529" s="56"/>
      <c r="F529" s="56"/>
      <c r="G529" s="56"/>
      <c r="H529" s="56"/>
      <c r="I529" s="55"/>
      <c r="J529" s="57"/>
      <c r="K529" s="57"/>
      <c r="L529" s="57"/>
      <c r="M529" s="57"/>
      <c r="N529" s="57"/>
    </row>
    <row r="530" spans="2:14" ht="18.75">
      <c r="B530" s="55"/>
      <c r="C530" s="56"/>
      <c r="D530" s="56"/>
      <c r="E530" s="56"/>
      <c r="F530" s="56"/>
      <c r="G530" s="56"/>
      <c r="H530" s="56"/>
      <c r="I530" s="55"/>
      <c r="J530" s="57"/>
      <c r="K530" s="57"/>
      <c r="L530" s="57"/>
      <c r="M530" s="57"/>
      <c r="N530" s="57"/>
    </row>
    <row r="531" spans="2:14" ht="18.75">
      <c r="B531" s="55"/>
      <c r="C531" s="56"/>
      <c r="D531" s="56"/>
      <c r="E531" s="56"/>
      <c r="F531" s="56"/>
      <c r="G531" s="56"/>
      <c r="H531" s="56"/>
      <c r="I531" s="55"/>
      <c r="J531" s="57"/>
      <c r="K531" s="57"/>
      <c r="L531" s="57"/>
      <c r="M531" s="57"/>
      <c r="N531" s="57"/>
    </row>
    <row r="532" spans="2:14" ht="18.75">
      <c r="B532" s="55"/>
      <c r="C532" s="56"/>
      <c r="D532" s="56"/>
      <c r="E532" s="56"/>
      <c r="F532" s="56"/>
      <c r="G532" s="56"/>
      <c r="H532" s="56"/>
      <c r="I532" s="55"/>
      <c r="J532" s="57"/>
      <c r="K532" s="57"/>
      <c r="L532" s="57"/>
      <c r="M532" s="57"/>
      <c r="N532" s="57"/>
    </row>
    <row r="533" spans="2:14" ht="18.75">
      <c r="B533" s="55"/>
      <c r="C533" s="56"/>
      <c r="D533" s="56"/>
      <c r="E533" s="56"/>
      <c r="F533" s="56"/>
      <c r="G533" s="56"/>
      <c r="H533" s="56"/>
      <c r="I533" s="55"/>
      <c r="J533" s="57"/>
      <c r="K533" s="57"/>
      <c r="L533" s="57"/>
      <c r="M533" s="57"/>
      <c r="N533" s="57"/>
    </row>
    <row r="534" spans="2:14" ht="18.75">
      <c r="B534" s="55"/>
      <c r="C534" s="56"/>
      <c r="D534" s="56"/>
      <c r="E534" s="56"/>
      <c r="F534" s="56"/>
      <c r="G534" s="56"/>
      <c r="H534" s="56"/>
      <c r="I534" s="55"/>
      <c r="J534" s="57"/>
      <c r="K534" s="57"/>
      <c r="L534" s="57"/>
      <c r="M534" s="57"/>
      <c r="N534" s="57"/>
    </row>
    <row r="535" spans="2:14" ht="18.75">
      <c r="B535" s="55"/>
      <c r="C535" s="56"/>
      <c r="D535" s="56"/>
      <c r="E535" s="56"/>
      <c r="F535" s="56"/>
      <c r="G535" s="56"/>
      <c r="H535" s="56"/>
      <c r="I535" s="55"/>
      <c r="J535" s="57"/>
      <c r="K535" s="57"/>
      <c r="L535" s="57"/>
      <c r="M535" s="57"/>
      <c r="N535" s="57"/>
    </row>
    <row r="536" spans="2:14" ht="18.75">
      <c r="B536" s="55"/>
      <c r="C536" s="56"/>
      <c r="D536" s="56"/>
      <c r="E536" s="56"/>
      <c r="F536" s="56"/>
      <c r="G536" s="56"/>
      <c r="H536" s="56"/>
      <c r="I536" s="55"/>
      <c r="J536" s="57"/>
      <c r="K536" s="57"/>
      <c r="L536" s="57"/>
      <c r="M536" s="57"/>
      <c r="N536" s="57"/>
    </row>
    <row r="537" spans="2:14" ht="18.75">
      <c r="B537" s="55"/>
      <c r="C537" s="56"/>
      <c r="D537" s="56"/>
      <c r="E537" s="56"/>
      <c r="F537" s="56"/>
      <c r="G537" s="56"/>
      <c r="H537" s="56"/>
      <c r="I537" s="55"/>
      <c r="J537" s="57"/>
      <c r="K537" s="57"/>
      <c r="L537" s="57"/>
      <c r="M537" s="57"/>
      <c r="N537" s="57"/>
    </row>
    <row r="538" spans="2:14" ht="18.75">
      <c r="B538" s="55"/>
      <c r="C538" s="56"/>
      <c r="D538" s="56"/>
      <c r="E538" s="56"/>
      <c r="F538" s="56"/>
      <c r="G538" s="56"/>
      <c r="H538" s="56"/>
      <c r="I538" s="55"/>
      <c r="J538" s="57"/>
      <c r="K538" s="57"/>
      <c r="L538" s="57"/>
      <c r="M538" s="57"/>
      <c r="N538" s="57"/>
    </row>
    <row r="539" spans="2:14" ht="18.75">
      <c r="B539" s="55"/>
      <c r="C539" s="56"/>
      <c r="D539" s="56"/>
      <c r="E539" s="56"/>
      <c r="F539" s="56"/>
      <c r="G539" s="56"/>
      <c r="H539" s="56"/>
      <c r="I539" s="55"/>
      <c r="J539" s="57"/>
      <c r="K539" s="57"/>
      <c r="L539" s="57"/>
      <c r="M539" s="57"/>
      <c r="N539" s="57"/>
    </row>
    <row r="540" spans="2:14" ht="18.75">
      <c r="B540" s="55"/>
      <c r="C540" s="56"/>
      <c r="D540" s="56"/>
      <c r="E540" s="56"/>
      <c r="F540" s="56"/>
      <c r="G540" s="56"/>
      <c r="H540" s="56"/>
      <c r="I540" s="55"/>
      <c r="J540" s="57"/>
      <c r="K540" s="57"/>
      <c r="L540" s="57"/>
      <c r="M540" s="57"/>
      <c r="N540" s="57"/>
    </row>
    <row r="541" spans="2:14" ht="18.75">
      <c r="B541" s="55"/>
      <c r="C541" s="56"/>
      <c r="D541" s="56"/>
      <c r="E541" s="56"/>
      <c r="F541" s="56"/>
      <c r="G541" s="56"/>
      <c r="H541" s="56"/>
      <c r="I541" s="55"/>
      <c r="J541" s="57"/>
      <c r="K541" s="57"/>
      <c r="L541" s="57"/>
      <c r="M541" s="57"/>
      <c r="N541" s="57"/>
    </row>
    <row r="542" spans="2:14" ht="18.75">
      <c r="B542" s="55"/>
      <c r="C542" s="56"/>
      <c r="D542" s="56"/>
      <c r="E542" s="56"/>
      <c r="F542" s="56"/>
      <c r="G542" s="56"/>
      <c r="H542" s="56"/>
      <c r="I542" s="55"/>
      <c r="J542" s="57"/>
      <c r="K542" s="57"/>
      <c r="L542" s="57"/>
      <c r="M542" s="57"/>
      <c r="N542" s="57"/>
    </row>
    <row r="543" spans="2:14" ht="18.75">
      <c r="B543" s="55"/>
      <c r="C543" s="56"/>
      <c r="D543" s="56"/>
      <c r="E543" s="56"/>
      <c r="F543" s="56"/>
      <c r="G543" s="56"/>
      <c r="H543" s="56"/>
      <c r="I543" s="55"/>
      <c r="J543" s="57"/>
      <c r="K543" s="57"/>
      <c r="L543" s="57"/>
      <c r="M543" s="57"/>
      <c r="N543" s="57"/>
    </row>
    <row r="544" spans="2:14" ht="18.75">
      <c r="B544" s="55"/>
      <c r="C544" s="56"/>
      <c r="D544" s="56"/>
      <c r="E544" s="56"/>
      <c r="F544" s="56"/>
      <c r="G544" s="56"/>
      <c r="H544" s="56"/>
      <c r="I544" s="55"/>
      <c r="J544" s="57"/>
      <c r="K544" s="57"/>
      <c r="L544" s="57"/>
      <c r="M544" s="57"/>
      <c r="N544" s="57"/>
    </row>
    <row r="545" spans="2:14" ht="18.75">
      <c r="B545" s="55"/>
      <c r="C545" s="56"/>
      <c r="D545" s="56"/>
      <c r="E545" s="56"/>
      <c r="F545" s="56"/>
      <c r="G545" s="56"/>
      <c r="H545" s="56"/>
      <c r="I545" s="55"/>
      <c r="J545" s="57"/>
      <c r="K545" s="57"/>
      <c r="L545" s="57"/>
      <c r="M545" s="57"/>
      <c r="N545" s="57"/>
    </row>
    <row r="546" spans="2:14" ht="18.75">
      <c r="B546" s="55"/>
      <c r="C546" s="56"/>
      <c r="D546" s="56"/>
      <c r="E546" s="56"/>
      <c r="F546" s="56"/>
      <c r="G546" s="56"/>
      <c r="H546" s="56"/>
      <c r="I546" s="55"/>
      <c r="J546" s="57"/>
      <c r="K546" s="57"/>
      <c r="L546" s="57"/>
      <c r="M546" s="57"/>
      <c r="N546" s="57"/>
    </row>
    <row r="547" spans="2:14" ht="18.75">
      <c r="B547" s="55"/>
      <c r="C547" s="56"/>
      <c r="D547" s="56"/>
      <c r="E547" s="56"/>
      <c r="F547" s="56"/>
      <c r="G547" s="56"/>
      <c r="H547" s="56"/>
      <c r="I547" s="55"/>
      <c r="J547" s="57"/>
      <c r="K547" s="57"/>
      <c r="L547" s="57"/>
      <c r="M547" s="57"/>
      <c r="N547" s="57"/>
    </row>
    <row r="548" spans="2:14" ht="18.75">
      <c r="B548" s="55"/>
      <c r="C548" s="56"/>
      <c r="D548" s="56"/>
      <c r="E548" s="56"/>
      <c r="F548" s="56"/>
      <c r="G548" s="56"/>
      <c r="H548" s="56"/>
      <c r="I548" s="55"/>
      <c r="J548" s="57"/>
      <c r="K548" s="57"/>
      <c r="L548" s="57"/>
      <c r="M548" s="57"/>
      <c r="N548" s="57"/>
    </row>
    <row r="549" spans="2:14" ht="18.75">
      <c r="B549" s="55"/>
      <c r="C549" s="56"/>
      <c r="D549" s="56"/>
      <c r="E549" s="56"/>
      <c r="F549" s="56"/>
      <c r="G549" s="56"/>
      <c r="H549" s="56"/>
      <c r="I549" s="55"/>
      <c r="J549" s="57"/>
      <c r="K549" s="57"/>
      <c r="L549" s="57"/>
      <c r="M549" s="57"/>
      <c r="N549" s="57"/>
    </row>
    <row r="550" spans="2:14" ht="18.75">
      <c r="B550" s="55"/>
      <c r="C550" s="56"/>
      <c r="D550" s="56"/>
      <c r="E550" s="56"/>
      <c r="F550" s="56"/>
      <c r="G550" s="56"/>
      <c r="H550" s="56"/>
      <c r="I550" s="55"/>
      <c r="J550" s="57"/>
      <c r="K550" s="57"/>
      <c r="L550" s="57"/>
      <c r="M550" s="57"/>
      <c r="N550" s="57"/>
    </row>
    <row r="551" spans="2:14" ht="18.75">
      <c r="B551" s="55"/>
      <c r="C551" s="56"/>
      <c r="D551" s="56"/>
      <c r="E551" s="56"/>
      <c r="F551" s="56"/>
      <c r="G551" s="56"/>
      <c r="H551" s="56"/>
      <c r="I551" s="55"/>
      <c r="J551" s="57"/>
      <c r="K551" s="57"/>
      <c r="L551" s="57"/>
      <c r="M551" s="57"/>
      <c r="N551" s="57"/>
    </row>
    <row r="552" spans="2:14" ht="18.75">
      <c r="B552" s="55"/>
      <c r="C552" s="56"/>
      <c r="D552" s="56"/>
      <c r="E552" s="56"/>
      <c r="F552" s="56"/>
      <c r="G552" s="56"/>
      <c r="H552" s="56"/>
      <c r="I552" s="55"/>
      <c r="J552" s="57"/>
      <c r="K552" s="57"/>
      <c r="L552" s="57"/>
      <c r="M552" s="57"/>
      <c r="N552" s="57"/>
    </row>
    <row r="553" spans="2:14" ht="18.75">
      <c r="B553" s="55"/>
      <c r="C553" s="56"/>
      <c r="D553" s="56"/>
      <c r="E553" s="56"/>
      <c r="F553" s="56"/>
      <c r="G553" s="56"/>
      <c r="H553" s="56"/>
      <c r="I553" s="55"/>
      <c r="J553" s="57"/>
      <c r="K553" s="57"/>
      <c r="L553" s="57"/>
      <c r="M553" s="57"/>
      <c r="N553" s="57"/>
    </row>
    <row r="554" spans="2:14" ht="18.75">
      <c r="B554" s="55"/>
      <c r="C554" s="56"/>
      <c r="D554" s="56"/>
      <c r="E554" s="56"/>
      <c r="F554" s="56"/>
      <c r="G554" s="56"/>
      <c r="H554" s="56"/>
      <c r="I554" s="55"/>
      <c r="J554" s="57"/>
      <c r="K554" s="57"/>
      <c r="L554" s="57"/>
      <c r="M554" s="57"/>
      <c r="N554" s="57"/>
    </row>
    <row r="555" spans="2:14" ht="18.75">
      <c r="B555" s="55"/>
      <c r="C555" s="56"/>
      <c r="D555" s="56"/>
      <c r="E555" s="56"/>
      <c r="F555" s="56"/>
      <c r="G555" s="56"/>
      <c r="H555" s="56"/>
      <c r="I555" s="55"/>
      <c r="J555" s="57"/>
      <c r="K555" s="57"/>
      <c r="L555" s="57"/>
      <c r="M555" s="57"/>
      <c r="N555" s="57"/>
    </row>
    <row r="556" spans="2:14" ht="18.75">
      <c r="B556" s="55"/>
      <c r="C556" s="56"/>
      <c r="D556" s="56"/>
      <c r="E556" s="56"/>
      <c r="F556" s="56"/>
      <c r="G556" s="56"/>
      <c r="H556" s="56"/>
      <c r="I556" s="55"/>
      <c r="J556" s="57"/>
      <c r="K556" s="57"/>
      <c r="L556" s="57"/>
      <c r="M556" s="57"/>
      <c r="N556" s="57"/>
    </row>
    <row r="557" spans="2:14" ht="18.75">
      <c r="B557" s="55"/>
      <c r="C557" s="56"/>
      <c r="D557" s="56"/>
      <c r="E557" s="56"/>
      <c r="F557" s="56"/>
      <c r="G557" s="56"/>
      <c r="H557" s="56"/>
      <c r="I557" s="55"/>
      <c r="J557" s="57"/>
      <c r="K557" s="57"/>
      <c r="L557" s="57"/>
      <c r="M557" s="57"/>
      <c r="N557" s="57"/>
    </row>
    <row r="558" spans="2:14" ht="18.75">
      <c r="B558" s="55"/>
      <c r="C558" s="56"/>
      <c r="D558" s="56"/>
      <c r="E558" s="56"/>
      <c r="F558" s="56"/>
      <c r="G558" s="56"/>
      <c r="H558" s="56"/>
      <c r="I558" s="55"/>
      <c r="J558" s="57"/>
      <c r="K558" s="57"/>
      <c r="L558" s="57"/>
      <c r="M558" s="57"/>
      <c r="N558" s="57"/>
    </row>
    <row r="559" spans="2:14" ht="18.75">
      <c r="B559" s="55"/>
      <c r="C559" s="56"/>
      <c r="D559" s="56"/>
      <c r="E559" s="56"/>
      <c r="F559" s="56"/>
      <c r="G559" s="56"/>
      <c r="H559" s="56"/>
      <c r="I559" s="55"/>
      <c r="J559" s="57"/>
      <c r="K559" s="57"/>
      <c r="L559" s="57"/>
      <c r="M559" s="57"/>
      <c r="N559" s="57"/>
    </row>
    <row r="560" spans="2:14" ht="18.75">
      <c r="B560" s="55"/>
      <c r="C560" s="56"/>
      <c r="D560" s="56"/>
      <c r="E560" s="56"/>
      <c r="F560" s="56"/>
      <c r="G560" s="56"/>
      <c r="H560" s="56"/>
      <c r="I560" s="55"/>
      <c r="J560" s="57"/>
      <c r="K560" s="57"/>
      <c r="L560" s="57"/>
      <c r="M560" s="57"/>
      <c r="N560" s="57"/>
    </row>
    <row r="561" spans="2:14" ht="18.75">
      <c r="B561" s="55"/>
      <c r="C561" s="56"/>
      <c r="D561" s="56"/>
      <c r="E561" s="56"/>
      <c r="F561" s="56"/>
      <c r="G561" s="56"/>
      <c r="H561" s="56"/>
      <c r="I561" s="55"/>
      <c r="J561" s="57"/>
      <c r="K561" s="57"/>
      <c r="L561" s="57"/>
      <c r="M561" s="57"/>
      <c r="N561" s="57"/>
    </row>
    <row r="562" spans="2:14" ht="18.75">
      <c r="B562" s="55"/>
      <c r="C562" s="56"/>
      <c r="D562" s="56"/>
      <c r="E562" s="56"/>
      <c r="F562" s="56"/>
      <c r="G562" s="56"/>
      <c r="H562" s="56"/>
      <c r="I562" s="55"/>
      <c r="J562" s="57"/>
      <c r="K562" s="57"/>
      <c r="L562" s="57"/>
      <c r="M562" s="57"/>
      <c r="N562" s="57"/>
    </row>
    <row r="563" spans="2:14" ht="18.75">
      <c r="B563" s="55"/>
      <c r="C563" s="56"/>
      <c r="D563" s="56"/>
      <c r="E563" s="56"/>
      <c r="F563" s="56"/>
      <c r="G563" s="56"/>
      <c r="H563" s="56"/>
      <c r="I563" s="55"/>
      <c r="J563" s="57"/>
      <c r="K563" s="57"/>
      <c r="L563" s="57"/>
      <c r="M563" s="57"/>
      <c r="N563" s="57"/>
    </row>
    <row r="564" spans="2:14" ht="18.75">
      <c r="B564" s="55"/>
      <c r="C564" s="56"/>
      <c r="D564" s="56"/>
      <c r="E564" s="56"/>
      <c r="F564" s="56"/>
      <c r="G564" s="56"/>
      <c r="H564" s="56"/>
      <c r="I564" s="55"/>
      <c r="J564" s="57"/>
      <c r="K564" s="57"/>
      <c r="L564" s="57"/>
      <c r="M564" s="57"/>
      <c r="N564" s="57"/>
    </row>
    <row r="565" spans="2:14" ht="18.75">
      <c r="B565" s="55"/>
      <c r="C565" s="56"/>
      <c r="D565" s="56"/>
      <c r="E565" s="56"/>
      <c r="F565" s="56"/>
      <c r="G565" s="56"/>
      <c r="H565" s="56"/>
      <c r="I565" s="55"/>
      <c r="J565" s="57"/>
      <c r="K565" s="57"/>
      <c r="L565" s="57"/>
      <c r="M565" s="57"/>
      <c r="N565" s="57"/>
    </row>
    <row r="566" spans="2:14" ht="18.75">
      <c r="B566" s="55"/>
      <c r="C566" s="56"/>
      <c r="D566" s="56"/>
      <c r="E566" s="56"/>
      <c r="F566" s="56"/>
      <c r="G566" s="56"/>
      <c r="H566" s="56"/>
      <c r="I566" s="55"/>
      <c r="J566" s="57"/>
      <c r="K566" s="57"/>
      <c r="L566" s="57"/>
      <c r="M566" s="57"/>
      <c r="N566" s="57"/>
    </row>
    <row r="567" spans="2:14" ht="18.75">
      <c r="B567" s="55"/>
      <c r="C567" s="56"/>
      <c r="D567" s="56"/>
      <c r="E567" s="56"/>
      <c r="F567" s="56"/>
      <c r="G567" s="56"/>
      <c r="H567" s="56"/>
      <c r="I567" s="55"/>
      <c r="J567" s="57"/>
      <c r="K567" s="57"/>
      <c r="L567" s="57"/>
      <c r="M567" s="57"/>
      <c r="N567" s="57"/>
    </row>
    <row r="568" spans="2:14" ht="18.75">
      <c r="B568" s="55"/>
      <c r="C568" s="56"/>
      <c r="D568" s="56"/>
      <c r="E568" s="56"/>
      <c r="F568" s="56"/>
      <c r="G568" s="56"/>
      <c r="H568" s="56"/>
      <c r="I568" s="55"/>
      <c r="J568" s="57"/>
      <c r="K568" s="57"/>
      <c r="L568" s="57"/>
      <c r="M568" s="57"/>
      <c r="N568" s="57"/>
    </row>
    <row r="569" spans="2:14" ht="18.75">
      <c r="B569" s="55"/>
      <c r="C569" s="56"/>
      <c r="D569" s="56"/>
      <c r="E569" s="56"/>
      <c r="F569" s="56"/>
      <c r="G569" s="56"/>
      <c r="H569" s="56"/>
      <c r="I569" s="55"/>
      <c r="J569" s="57"/>
      <c r="K569" s="57"/>
      <c r="L569" s="57"/>
      <c r="M569" s="57"/>
      <c r="N569" s="57"/>
    </row>
    <row r="570" spans="2:14" ht="18.75">
      <c r="B570" s="55"/>
      <c r="C570" s="56"/>
      <c r="D570" s="56"/>
      <c r="E570" s="56"/>
      <c r="F570" s="56"/>
      <c r="G570" s="56"/>
      <c r="H570" s="56"/>
      <c r="I570" s="55"/>
      <c r="J570" s="57"/>
      <c r="K570" s="57"/>
      <c r="L570" s="57"/>
      <c r="M570" s="57"/>
      <c r="N570" s="57"/>
    </row>
    <row r="571" spans="2:14" ht="18.75">
      <c r="B571" s="55"/>
      <c r="C571" s="56"/>
      <c r="D571" s="56"/>
      <c r="E571" s="56"/>
      <c r="F571" s="56"/>
      <c r="G571" s="56"/>
      <c r="H571" s="56"/>
      <c r="I571" s="55"/>
      <c r="J571" s="57"/>
      <c r="K571" s="57"/>
      <c r="L571" s="57"/>
      <c r="M571" s="57"/>
      <c r="N571" s="57"/>
    </row>
    <row r="572" spans="2:14" ht="18.75">
      <c r="B572" s="55"/>
      <c r="C572" s="56"/>
      <c r="D572" s="56"/>
      <c r="E572" s="56"/>
      <c r="F572" s="56"/>
      <c r="G572" s="56"/>
      <c r="H572" s="56"/>
      <c r="I572" s="55"/>
      <c r="J572" s="57"/>
      <c r="K572" s="57"/>
      <c r="L572" s="57"/>
      <c r="M572" s="57"/>
      <c r="N572" s="57"/>
    </row>
    <row r="573" spans="2:14" ht="18.75">
      <c r="B573" s="55"/>
      <c r="C573" s="56"/>
      <c r="D573" s="56"/>
      <c r="E573" s="56"/>
      <c r="F573" s="56"/>
      <c r="G573" s="56"/>
      <c r="H573" s="56"/>
      <c r="I573" s="55"/>
      <c r="J573" s="57"/>
      <c r="K573" s="57"/>
      <c r="L573" s="57"/>
      <c r="M573" s="57"/>
      <c r="N573" s="57"/>
    </row>
    <row r="574" spans="2:14" ht="18.75">
      <c r="B574" s="55"/>
      <c r="C574" s="56"/>
      <c r="D574" s="56"/>
      <c r="E574" s="56"/>
      <c r="F574" s="56"/>
      <c r="G574" s="56"/>
      <c r="H574" s="56"/>
      <c r="I574" s="55"/>
      <c r="J574" s="57"/>
      <c r="K574" s="57"/>
      <c r="L574" s="57"/>
      <c r="M574" s="57"/>
      <c r="N574" s="57"/>
    </row>
    <row r="575" spans="2:14" ht="18.75">
      <c r="B575" s="55"/>
      <c r="C575" s="56"/>
      <c r="D575" s="56"/>
      <c r="E575" s="56"/>
      <c r="F575" s="56"/>
      <c r="G575" s="56"/>
      <c r="H575" s="56"/>
      <c r="I575" s="55"/>
      <c r="J575" s="57"/>
      <c r="K575" s="57"/>
      <c r="L575" s="57"/>
      <c r="M575" s="57"/>
      <c r="N575" s="57"/>
    </row>
    <row r="576" spans="2:14" ht="18.75">
      <c r="B576" s="55"/>
      <c r="C576" s="56"/>
      <c r="D576" s="56"/>
      <c r="E576" s="56"/>
      <c r="F576" s="56"/>
      <c r="G576" s="56"/>
      <c r="H576" s="56"/>
      <c r="I576" s="55"/>
      <c r="J576" s="57"/>
      <c r="K576" s="57"/>
      <c r="L576" s="57"/>
      <c r="M576" s="57"/>
      <c r="N576" s="57"/>
    </row>
    <row r="577" spans="2:14" ht="18.75">
      <c r="B577" s="55"/>
      <c r="C577" s="56"/>
      <c r="D577" s="56"/>
      <c r="E577" s="56"/>
      <c r="F577" s="56"/>
      <c r="G577" s="56"/>
      <c r="H577" s="56"/>
      <c r="I577" s="55"/>
      <c r="J577" s="57"/>
      <c r="K577" s="57"/>
      <c r="L577" s="57"/>
      <c r="M577" s="57"/>
      <c r="N577" s="57"/>
    </row>
    <row r="578" spans="2:14" ht="18.75">
      <c r="B578" s="55"/>
      <c r="C578" s="56"/>
      <c r="D578" s="56"/>
      <c r="E578" s="56"/>
      <c r="F578" s="56"/>
      <c r="G578" s="56"/>
      <c r="H578" s="56"/>
      <c r="I578" s="55"/>
      <c r="J578" s="57"/>
      <c r="K578" s="57"/>
      <c r="L578" s="57"/>
      <c r="M578" s="57"/>
      <c r="N578" s="57"/>
    </row>
    <row r="579" spans="2:14" ht="18.75">
      <c r="B579" s="55"/>
      <c r="C579" s="56"/>
      <c r="D579" s="56"/>
      <c r="E579" s="56"/>
      <c r="F579" s="56"/>
      <c r="G579" s="56"/>
      <c r="H579" s="56"/>
      <c r="I579" s="55"/>
      <c r="J579" s="57"/>
      <c r="K579" s="57"/>
      <c r="L579" s="57"/>
      <c r="M579" s="57"/>
      <c r="N579" s="57"/>
    </row>
    <row r="580" spans="2:14" ht="18.75">
      <c r="B580" s="55"/>
      <c r="C580" s="56"/>
      <c r="D580" s="56"/>
      <c r="E580" s="56"/>
      <c r="F580" s="56"/>
      <c r="G580" s="56"/>
      <c r="H580" s="56"/>
      <c r="I580" s="55"/>
      <c r="J580" s="57"/>
      <c r="K580" s="57"/>
      <c r="L580" s="57"/>
      <c r="M580" s="57"/>
      <c r="N580" s="57"/>
    </row>
    <row r="581" spans="2:14" ht="18.75">
      <c r="B581" s="55"/>
      <c r="C581" s="56"/>
      <c r="D581" s="56"/>
      <c r="E581" s="56"/>
      <c r="F581" s="56"/>
      <c r="G581" s="56"/>
      <c r="H581" s="56"/>
      <c r="I581" s="55"/>
      <c r="J581" s="57"/>
      <c r="K581" s="57"/>
      <c r="L581" s="57"/>
      <c r="M581" s="57"/>
      <c r="N581" s="57"/>
    </row>
    <row r="582" spans="2:14" ht="18.75">
      <c r="B582" s="55"/>
      <c r="C582" s="56"/>
      <c r="D582" s="56"/>
      <c r="E582" s="56"/>
      <c r="F582" s="56"/>
      <c r="G582" s="56"/>
      <c r="H582" s="56"/>
      <c r="I582" s="55"/>
      <c r="J582" s="57"/>
      <c r="K582" s="57"/>
      <c r="L582" s="57"/>
      <c r="M582" s="57"/>
      <c r="N582" s="57"/>
    </row>
    <row r="583" spans="2:14" ht="18.75">
      <c r="B583" s="55"/>
      <c r="C583" s="56"/>
      <c r="D583" s="56"/>
      <c r="E583" s="56"/>
      <c r="F583" s="56"/>
      <c r="G583" s="56"/>
      <c r="H583" s="56"/>
      <c r="I583" s="55"/>
      <c r="J583" s="57"/>
      <c r="K583" s="57"/>
      <c r="L583" s="57"/>
      <c r="M583" s="57"/>
      <c r="N583" s="57"/>
    </row>
    <row r="584" spans="2:14" ht="18.75">
      <c r="B584" s="55"/>
      <c r="C584" s="56"/>
      <c r="D584" s="56"/>
      <c r="E584" s="56"/>
      <c r="F584" s="56"/>
      <c r="G584" s="56"/>
      <c r="H584" s="56"/>
      <c r="I584" s="55"/>
      <c r="J584" s="57"/>
      <c r="K584" s="57"/>
      <c r="L584" s="57"/>
      <c r="M584" s="57"/>
      <c r="N584" s="57"/>
    </row>
    <row r="585" spans="2:14" ht="18.75">
      <c r="B585" s="55"/>
      <c r="C585" s="56"/>
      <c r="D585" s="56"/>
      <c r="E585" s="56"/>
      <c r="F585" s="56"/>
      <c r="G585" s="56"/>
      <c r="H585" s="56"/>
      <c r="I585" s="55"/>
      <c r="J585" s="57"/>
      <c r="K585" s="57"/>
      <c r="L585" s="57"/>
      <c r="M585" s="57"/>
      <c r="N585" s="57"/>
    </row>
    <row r="586" spans="2:14" ht="18.75">
      <c r="B586" s="55"/>
      <c r="C586" s="56"/>
      <c r="D586" s="56"/>
      <c r="E586" s="56"/>
      <c r="F586" s="56"/>
      <c r="G586" s="56"/>
      <c r="H586" s="56"/>
      <c r="I586" s="55"/>
      <c r="J586" s="57"/>
      <c r="K586" s="57"/>
      <c r="L586" s="57"/>
      <c r="M586" s="57"/>
      <c r="N586" s="57"/>
    </row>
    <row r="587" spans="2:14" ht="18.75">
      <c r="B587" s="55"/>
      <c r="C587" s="56"/>
      <c r="D587" s="56"/>
      <c r="E587" s="56"/>
      <c r="F587" s="56"/>
      <c r="G587" s="56"/>
      <c r="H587" s="56"/>
      <c r="I587" s="55"/>
      <c r="J587" s="57"/>
      <c r="K587" s="57"/>
      <c r="L587" s="57"/>
      <c r="M587" s="57"/>
      <c r="N587" s="57"/>
    </row>
    <row r="588" spans="2:14" ht="18.75">
      <c r="B588" s="55"/>
      <c r="C588" s="56"/>
      <c r="D588" s="56"/>
      <c r="E588" s="56"/>
      <c r="F588" s="56"/>
      <c r="G588" s="56"/>
      <c r="H588" s="56"/>
      <c r="I588" s="55"/>
      <c r="J588" s="57"/>
      <c r="K588" s="57"/>
      <c r="L588" s="57"/>
      <c r="M588" s="57"/>
      <c r="N588" s="57"/>
    </row>
    <row r="589" spans="2:14" ht="18.75">
      <c r="B589" s="55"/>
      <c r="C589" s="56"/>
      <c r="D589" s="56"/>
      <c r="E589" s="56"/>
      <c r="F589" s="56"/>
      <c r="G589" s="56"/>
      <c r="H589" s="56"/>
      <c r="I589" s="55"/>
      <c r="J589" s="57"/>
      <c r="K589" s="57"/>
      <c r="L589" s="57"/>
      <c r="M589" s="57"/>
      <c r="N589" s="57"/>
    </row>
    <row r="590" spans="2:14" ht="18.75">
      <c r="B590" s="55"/>
      <c r="C590" s="56"/>
      <c r="D590" s="56"/>
      <c r="E590" s="56"/>
      <c r="F590" s="56"/>
      <c r="G590" s="56"/>
      <c r="H590" s="56"/>
      <c r="I590" s="55"/>
      <c r="J590" s="57"/>
      <c r="K590" s="57"/>
      <c r="L590" s="57"/>
      <c r="M590" s="57"/>
      <c r="N590" s="57"/>
    </row>
    <row r="591" spans="2:14" ht="18.75">
      <c r="B591" s="55"/>
      <c r="C591" s="56"/>
      <c r="D591" s="56"/>
      <c r="E591" s="56"/>
      <c r="F591" s="56"/>
      <c r="G591" s="56"/>
      <c r="H591" s="56"/>
      <c r="I591" s="55"/>
      <c r="J591" s="57"/>
      <c r="K591" s="57"/>
      <c r="L591" s="57"/>
      <c r="M591" s="57"/>
      <c r="N591" s="57"/>
    </row>
    <row r="592" spans="2:14" ht="18.75">
      <c r="B592" s="55"/>
      <c r="C592" s="56"/>
      <c r="D592" s="56"/>
      <c r="E592" s="56"/>
      <c r="F592" s="56"/>
      <c r="G592" s="56"/>
      <c r="H592" s="56"/>
      <c r="I592" s="55"/>
      <c r="J592" s="57"/>
      <c r="K592" s="57"/>
      <c r="L592" s="57"/>
      <c r="M592" s="57"/>
      <c r="N592" s="57"/>
    </row>
    <row r="593" spans="2:14" ht="18.75">
      <c r="B593" s="55"/>
      <c r="C593" s="56"/>
      <c r="D593" s="56"/>
      <c r="E593" s="56"/>
      <c r="F593" s="56"/>
      <c r="G593" s="56"/>
      <c r="H593" s="56"/>
      <c r="I593" s="55"/>
      <c r="J593" s="57"/>
      <c r="K593" s="57"/>
      <c r="L593" s="57"/>
      <c r="M593" s="57"/>
      <c r="N593" s="57"/>
    </row>
    <row r="594" spans="2:14" ht="18.75">
      <c r="B594" s="55"/>
      <c r="C594" s="56"/>
      <c r="D594" s="56"/>
      <c r="E594" s="56"/>
      <c r="F594" s="56"/>
      <c r="G594" s="56"/>
      <c r="H594" s="56"/>
      <c r="I594" s="55"/>
      <c r="J594" s="57"/>
      <c r="K594" s="57"/>
      <c r="L594" s="57"/>
      <c r="M594" s="57"/>
      <c r="N594" s="57"/>
    </row>
    <row r="595" spans="2:14" ht="18.75">
      <c r="B595" s="55"/>
      <c r="C595" s="56"/>
      <c r="D595" s="56"/>
      <c r="E595" s="56"/>
      <c r="F595" s="56"/>
      <c r="G595" s="56"/>
      <c r="H595" s="56"/>
      <c r="I595" s="55"/>
      <c r="J595" s="57"/>
      <c r="K595" s="57"/>
      <c r="L595" s="57"/>
      <c r="M595" s="57"/>
      <c r="N595" s="57"/>
    </row>
    <row r="596" spans="2:14" ht="18.75">
      <c r="B596" s="55"/>
      <c r="C596" s="56"/>
      <c r="D596" s="56"/>
      <c r="E596" s="56"/>
      <c r="F596" s="56"/>
      <c r="G596" s="56"/>
      <c r="H596" s="56"/>
      <c r="I596" s="55"/>
      <c r="J596" s="57"/>
      <c r="K596" s="57"/>
      <c r="L596" s="57"/>
      <c r="M596" s="57"/>
      <c r="N596" s="57"/>
    </row>
    <row r="597" spans="2:14" ht="18.75">
      <c r="B597" s="55"/>
      <c r="C597" s="56"/>
      <c r="D597" s="56"/>
      <c r="E597" s="56"/>
      <c r="F597" s="56"/>
      <c r="G597" s="56"/>
      <c r="H597" s="56"/>
      <c r="I597" s="55"/>
      <c r="J597" s="57"/>
      <c r="K597" s="57"/>
      <c r="L597" s="57"/>
      <c r="M597" s="57"/>
      <c r="N597" s="57"/>
    </row>
    <row r="598" spans="2:14" ht="18.75">
      <c r="B598" s="55"/>
      <c r="C598" s="56"/>
      <c r="D598" s="56"/>
      <c r="E598" s="56"/>
      <c r="F598" s="56"/>
      <c r="G598" s="56"/>
      <c r="H598" s="56"/>
      <c r="I598" s="55"/>
      <c r="J598" s="57"/>
      <c r="K598" s="57"/>
      <c r="L598" s="57"/>
      <c r="M598" s="57"/>
      <c r="N598" s="57"/>
    </row>
    <row r="599" spans="2:14" ht="18.75">
      <c r="B599" s="55"/>
      <c r="C599" s="56"/>
      <c r="D599" s="56"/>
      <c r="E599" s="56"/>
      <c r="F599" s="56"/>
      <c r="G599" s="56"/>
      <c r="H599" s="56"/>
      <c r="I599" s="55"/>
      <c r="J599" s="57"/>
      <c r="K599" s="57"/>
      <c r="L599" s="57"/>
      <c r="M599" s="57"/>
      <c r="N599" s="57"/>
    </row>
    <row r="600" spans="2:14" ht="18.75">
      <c r="B600" s="55"/>
      <c r="C600" s="56"/>
      <c r="D600" s="56"/>
      <c r="E600" s="56"/>
      <c r="F600" s="56"/>
      <c r="G600" s="56"/>
      <c r="H600" s="56"/>
      <c r="I600" s="55"/>
      <c r="J600" s="57"/>
      <c r="K600" s="57"/>
      <c r="L600" s="57"/>
      <c r="M600" s="57"/>
      <c r="N600" s="57"/>
    </row>
    <row r="601" spans="2:14" ht="18.75">
      <c r="B601" s="55"/>
      <c r="C601" s="56"/>
      <c r="D601" s="56"/>
      <c r="E601" s="56"/>
      <c r="F601" s="56"/>
      <c r="G601" s="56"/>
      <c r="H601" s="56"/>
      <c r="I601" s="55"/>
      <c r="J601" s="57"/>
      <c r="K601" s="57"/>
      <c r="L601" s="57"/>
      <c r="M601" s="57"/>
      <c r="N601" s="57"/>
    </row>
    <row r="602" spans="2:14" ht="18.75">
      <c r="B602" s="55"/>
      <c r="C602" s="56"/>
      <c r="D602" s="56"/>
      <c r="E602" s="56"/>
      <c r="F602" s="56"/>
      <c r="G602" s="56"/>
      <c r="H602" s="56"/>
      <c r="I602" s="55"/>
      <c r="J602" s="57"/>
      <c r="K602" s="57"/>
      <c r="L602" s="57"/>
      <c r="M602" s="57"/>
      <c r="N602" s="57"/>
    </row>
    <row r="603" spans="2:14" ht="18.75">
      <c r="B603" s="55"/>
      <c r="C603" s="56"/>
      <c r="D603" s="56"/>
      <c r="E603" s="56"/>
      <c r="F603" s="56"/>
      <c r="G603" s="56"/>
      <c r="H603" s="56"/>
      <c r="I603" s="55"/>
      <c r="J603" s="57"/>
      <c r="K603" s="57"/>
      <c r="L603" s="57"/>
      <c r="M603" s="57"/>
      <c r="N603" s="57"/>
    </row>
    <row r="604" spans="2:14" ht="18.75">
      <c r="B604" s="55"/>
      <c r="C604" s="56"/>
      <c r="D604" s="56"/>
      <c r="E604" s="56"/>
      <c r="F604" s="56"/>
      <c r="G604" s="56"/>
      <c r="H604" s="56"/>
      <c r="I604" s="55"/>
      <c r="J604" s="57"/>
      <c r="K604" s="57"/>
      <c r="L604" s="57"/>
      <c r="M604" s="57"/>
      <c r="N604" s="57"/>
    </row>
    <row r="605" spans="2:14" ht="18.75">
      <c r="B605" s="55"/>
      <c r="C605" s="56"/>
      <c r="D605" s="56"/>
      <c r="E605" s="56"/>
      <c r="F605" s="56"/>
      <c r="G605" s="56"/>
      <c r="H605" s="56"/>
      <c r="I605" s="55"/>
      <c r="J605" s="57"/>
      <c r="K605" s="57"/>
      <c r="L605" s="57"/>
      <c r="M605" s="57"/>
      <c r="N605" s="57"/>
    </row>
    <row r="606" spans="2:14" ht="18.75">
      <c r="B606" s="55"/>
      <c r="C606" s="56"/>
      <c r="D606" s="56"/>
      <c r="E606" s="56"/>
      <c r="F606" s="56"/>
      <c r="G606" s="56"/>
      <c r="H606" s="56"/>
      <c r="I606" s="55"/>
      <c r="J606" s="57"/>
      <c r="K606" s="57"/>
      <c r="L606" s="57"/>
      <c r="M606" s="57"/>
      <c r="N606" s="57"/>
    </row>
    <row r="607" spans="2:14" ht="18.75">
      <c r="B607" s="55"/>
      <c r="C607" s="56"/>
      <c r="D607" s="56"/>
      <c r="E607" s="56"/>
      <c r="F607" s="56"/>
      <c r="G607" s="56"/>
      <c r="H607" s="56"/>
      <c r="I607" s="55"/>
      <c r="J607" s="57"/>
      <c r="K607" s="57"/>
      <c r="L607" s="57"/>
      <c r="M607" s="57"/>
      <c r="N607" s="57"/>
    </row>
    <row r="608" spans="2:14" ht="18.75">
      <c r="B608" s="55"/>
      <c r="C608" s="56"/>
      <c r="D608" s="56"/>
      <c r="E608" s="56"/>
      <c r="F608" s="56"/>
      <c r="G608" s="56"/>
      <c r="H608" s="56"/>
      <c r="I608" s="55"/>
      <c r="J608" s="57"/>
      <c r="K608" s="57"/>
      <c r="L608" s="57"/>
      <c r="M608" s="57"/>
      <c r="N608" s="57"/>
    </row>
    <row r="609" spans="2:14" ht="18.75">
      <c r="B609" s="55"/>
      <c r="C609" s="56"/>
      <c r="D609" s="56"/>
      <c r="E609" s="56"/>
      <c r="F609" s="56"/>
      <c r="G609" s="56"/>
      <c r="H609" s="56"/>
      <c r="I609" s="55"/>
      <c r="J609" s="57"/>
      <c r="K609" s="57"/>
      <c r="L609" s="57"/>
      <c r="M609" s="57"/>
      <c r="N609" s="57"/>
    </row>
    <row r="610" spans="2:14" ht="18.75">
      <c r="B610" s="55"/>
      <c r="C610" s="56"/>
      <c r="D610" s="56"/>
      <c r="E610" s="56"/>
      <c r="F610" s="56"/>
      <c r="G610" s="56"/>
      <c r="H610" s="56"/>
      <c r="I610" s="55"/>
      <c r="J610" s="57"/>
      <c r="K610" s="57"/>
      <c r="L610" s="57"/>
      <c r="M610" s="57"/>
      <c r="N610" s="57"/>
    </row>
    <row r="611" spans="2:14" ht="18.75">
      <c r="B611" s="55"/>
      <c r="C611" s="56"/>
      <c r="D611" s="56"/>
      <c r="E611" s="56"/>
      <c r="F611" s="56"/>
      <c r="G611" s="56"/>
      <c r="H611" s="56"/>
      <c r="I611" s="55"/>
      <c r="J611" s="57"/>
      <c r="K611" s="57"/>
      <c r="L611" s="57"/>
      <c r="M611" s="57"/>
      <c r="N611" s="57"/>
    </row>
    <row r="612" spans="2:14" ht="18.75">
      <c r="B612" s="55"/>
      <c r="C612" s="56"/>
      <c r="D612" s="56"/>
      <c r="E612" s="56"/>
      <c r="F612" s="56"/>
      <c r="G612" s="56"/>
      <c r="H612" s="56"/>
      <c r="I612" s="55"/>
      <c r="J612" s="57"/>
      <c r="K612" s="57"/>
      <c r="L612" s="57"/>
      <c r="M612" s="57"/>
      <c r="N612" s="57"/>
    </row>
    <row r="613" spans="2:14" ht="18.75">
      <c r="B613" s="55"/>
      <c r="C613" s="56"/>
      <c r="D613" s="56"/>
      <c r="E613" s="56"/>
      <c r="F613" s="56"/>
      <c r="G613" s="56"/>
      <c r="H613" s="56"/>
      <c r="I613" s="55"/>
      <c r="J613" s="57"/>
      <c r="K613" s="57"/>
      <c r="L613" s="57"/>
      <c r="M613" s="57"/>
      <c r="N613" s="57"/>
    </row>
    <row r="614" spans="2:14" ht="18.75">
      <c r="B614" s="55"/>
      <c r="C614" s="56"/>
      <c r="D614" s="56"/>
      <c r="E614" s="56"/>
      <c r="F614" s="56"/>
      <c r="G614" s="56"/>
      <c r="H614" s="56"/>
      <c r="I614" s="55"/>
      <c r="J614" s="57"/>
      <c r="K614" s="57"/>
      <c r="L614" s="57"/>
      <c r="M614" s="57"/>
      <c r="N614" s="57"/>
    </row>
    <row r="615" spans="2:14" ht="18.75">
      <c r="B615" s="55"/>
      <c r="C615" s="56"/>
      <c r="D615" s="56"/>
      <c r="E615" s="56"/>
      <c r="F615" s="56"/>
      <c r="G615" s="56"/>
      <c r="H615" s="56"/>
      <c r="I615" s="55"/>
      <c r="J615" s="57"/>
      <c r="K615" s="57"/>
      <c r="L615" s="57"/>
      <c r="M615" s="57"/>
      <c r="N615" s="57"/>
    </row>
    <row r="616" spans="2:14" ht="18.75">
      <c r="B616" s="55"/>
      <c r="C616" s="56"/>
      <c r="D616" s="56"/>
      <c r="E616" s="56"/>
      <c r="F616" s="56"/>
      <c r="G616" s="56"/>
      <c r="H616" s="56"/>
      <c r="I616" s="55"/>
      <c r="J616" s="57"/>
      <c r="K616" s="57"/>
      <c r="L616" s="57"/>
      <c r="M616" s="57"/>
      <c r="N616" s="57"/>
    </row>
    <row r="617" spans="2:14" ht="18.75">
      <c r="B617" s="55"/>
      <c r="C617" s="56"/>
      <c r="D617" s="56"/>
      <c r="E617" s="56"/>
      <c r="F617" s="56"/>
      <c r="G617" s="56"/>
      <c r="H617" s="56"/>
      <c r="I617" s="55"/>
      <c r="J617" s="57"/>
      <c r="K617" s="57"/>
      <c r="L617" s="57"/>
      <c r="M617" s="57"/>
      <c r="N617" s="57"/>
    </row>
    <row r="618" spans="2:14" ht="18.75">
      <c r="B618" s="55"/>
      <c r="C618" s="56"/>
      <c r="D618" s="56"/>
      <c r="E618" s="56"/>
      <c r="F618" s="56"/>
      <c r="G618" s="56"/>
      <c r="H618" s="56"/>
      <c r="I618" s="55"/>
      <c r="J618" s="57"/>
      <c r="K618" s="57"/>
      <c r="L618" s="57"/>
      <c r="M618" s="57"/>
      <c r="N618" s="57"/>
    </row>
    <row r="619" spans="2:14" ht="18.75">
      <c r="B619" s="55"/>
      <c r="C619" s="56"/>
      <c r="D619" s="56"/>
      <c r="E619" s="56"/>
      <c r="F619" s="56"/>
      <c r="G619" s="56"/>
      <c r="H619" s="56"/>
      <c r="I619" s="55"/>
      <c r="J619" s="57"/>
      <c r="K619" s="57"/>
      <c r="L619" s="57"/>
      <c r="M619" s="57"/>
      <c r="N619" s="57"/>
    </row>
    <row r="620" spans="2:14" ht="18.75">
      <c r="B620" s="55"/>
      <c r="C620" s="56"/>
      <c r="D620" s="56"/>
      <c r="E620" s="56"/>
      <c r="F620" s="56"/>
      <c r="G620" s="56"/>
      <c r="H620" s="56"/>
      <c r="I620" s="55"/>
      <c r="J620" s="57"/>
      <c r="K620" s="57"/>
      <c r="L620" s="57"/>
      <c r="M620" s="57"/>
      <c r="N620" s="57"/>
    </row>
    <row r="621" spans="2:14" ht="18.75">
      <c r="B621" s="55"/>
      <c r="C621" s="56"/>
      <c r="D621" s="56"/>
      <c r="E621" s="56"/>
      <c r="F621" s="56"/>
      <c r="G621" s="56"/>
      <c r="H621" s="56"/>
      <c r="I621" s="55"/>
      <c r="J621" s="57"/>
      <c r="K621" s="57"/>
      <c r="L621" s="57"/>
      <c r="M621" s="57"/>
      <c r="N621" s="57"/>
    </row>
    <row r="622" spans="2:14" ht="18.75">
      <c r="B622" s="55"/>
      <c r="C622" s="56"/>
      <c r="D622" s="56"/>
      <c r="E622" s="56"/>
      <c r="F622" s="56"/>
      <c r="G622" s="56"/>
      <c r="H622" s="56"/>
      <c r="I622" s="55"/>
      <c r="J622" s="57"/>
      <c r="K622" s="57"/>
      <c r="L622" s="57"/>
      <c r="M622" s="57"/>
      <c r="N622" s="57"/>
    </row>
    <row r="623" spans="2:14" ht="18.75">
      <c r="B623" s="55"/>
      <c r="C623" s="56"/>
      <c r="D623" s="56"/>
      <c r="E623" s="56"/>
      <c r="F623" s="56"/>
      <c r="G623" s="56"/>
      <c r="H623" s="56"/>
      <c r="I623" s="55"/>
      <c r="J623" s="57"/>
      <c r="K623" s="57"/>
      <c r="L623" s="57"/>
      <c r="M623" s="57"/>
      <c r="N623" s="57"/>
    </row>
    <row r="624" spans="2:14" ht="18.75">
      <c r="B624" s="55"/>
      <c r="C624" s="56"/>
      <c r="D624" s="56"/>
      <c r="E624" s="56"/>
      <c r="F624" s="56"/>
      <c r="G624" s="56"/>
      <c r="H624" s="56"/>
      <c r="I624" s="55"/>
      <c r="J624" s="57"/>
      <c r="K624" s="57"/>
      <c r="L624" s="57"/>
      <c r="M624" s="57"/>
      <c r="N624" s="57"/>
    </row>
    <row r="625" spans="2:14" ht="18.75">
      <c r="B625" s="55"/>
      <c r="C625" s="56"/>
      <c r="D625" s="56"/>
      <c r="E625" s="56"/>
      <c r="F625" s="56"/>
      <c r="G625" s="56"/>
      <c r="H625" s="56"/>
      <c r="I625" s="55"/>
      <c r="J625" s="57"/>
      <c r="K625" s="57"/>
      <c r="L625" s="57"/>
      <c r="M625" s="57"/>
      <c r="N625" s="57"/>
    </row>
    <row r="626" spans="2:14" ht="18.75">
      <c r="B626" s="55"/>
      <c r="C626" s="56"/>
      <c r="D626" s="56"/>
      <c r="E626" s="56"/>
      <c r="F626" s="56"/>
      <c r="G626" s="56"/>
      <c r="H626" s="56"/>
      <c r="I626" s="55"/>
      <c r="J626" s="57"/>
      <c r="K626" s="57"/>
      <c r="L626" s="57"/>
      <c r="M626" s="57"/>
      <c r="N626" s="57"/>
    </row>
    <row r="627" spans="2:14" ht="18.75">
      <c r="B627" s="55"/>
      <c r="C627" s="56"/>
      <c r="D627" s="56"/>
      <c r="E627" s="56"/>
      <c r="F627" s="56"/>
      <c r="G627" s="56"/>
      <c r="H627" s="56"/>
      <c r="I627" s="55"/>
      <c r="J627" s="57"/>
      <c r="K627" s="57"/>
      <c r="L627" s="57"/>
      <c r="M627" s="57"/>
      <c r="N627" s="57"/>
    </row>
    <row r="628" spans="2:14" ht="18.75">
      <c r="B628" s="55"/>
      <c r="C628" s="56"/>
      <c r="D628" s="56"/>
      <c r="E628" s="56"/>
      <c r="F628" s="56"/>
      <c r="G628" s="56"/>
      <c r="H628" s="56"/>
      <c r="I628" s="55"/>
      <c r="J628" s="57"/>
      <c r="K628" s="57"/>
      <c r="L628" s="57"/>
      <c r="M628" s="57"/>
      <c r="N628" s="57"/>
    </row>
    <row r="629" spans="2:14" ht="18.75">
      <c r="B629" s="55"/>
      <c r="C629" s="56"/>
      <c r="D629" s="56"/>
      <c r="E629" s="56"/>
      <c r="F629" s="56"/>
      <c r="G629" s="56"/>
      <c r="H629" s="56"/>
      <c r="I629" s="55"/>
      <c r="J629" s="57"/>
      <c r="K629" s="57"/>
      <c r="L629" s="57"/>
      <c r="M629" s="57"/>
      <c r="N629" s="57"/>
    </row>
    <row r="630" spans="2:14" ht="18.75">
      <c r="B630" s="55"/>
      <c r="C630" s="56"/>
      <c r="D630" s="56"/>
      <c r="E630" s="56"/>
      <c r="F630" s="56"/>
      <c r="G630" s="56"/>
      <c r="H630" s="56"/>
      <c r="I630" s="55"/>
      <c r="J630" s="57"/>
      <c r="K630" s="57"/>
      <c r="L630" s="57"/>
      <c r="M630" s="57"/>
      <c r="N630" s="57"/>
    </row>
    <row r="631" spans="2:14" ht="18.75">
      <c r="B631" s="55"/>
      <c r="C631" s="56"/>
      <c r="D631" s="56"/>
      <c r="E631" s="56"/>
      <c r="F631" s="56"/>
      <c r="G631" s="56"/>
      <c r="H631" s="56"/>
      <c r="I631" s="55"/>
      <c r="J631" s="57"/>
      <c r="K631" s="57"/>
      <c r="L631" s="57"/>
      <c r="M631" s="57"/>
      <c r="N631" s="57"/>
    </row>
    <row r="632" spans="2:14" ht="18.75">
      <c r="B632" s="55"/>
      <c r="C632" s="56"/>
      <c r="D632" s="56"/>
      <c r="E632" s="56"/>
      <c r="F632" s="56"/>
      <c r="G632" s="56"/>
      <c r="H632" s="56"/>
      <c r="I632" s="55"/>
      <c r="J632" s="57"/>
      <c r="K632" s="57"/>
      <c r="L632" s="57"/>
      <c r="M632" s="57"/>
      <c r="N632" s="57"/>
    </row>
    <row r="633" spans="2:14" ht="18.75">
      <c r="B633" s="55"/>
      <c r="C633" s="56"/>
      <c r="D633" s="56"/>
      <c r="E633" s="56"/>
      <c r="F633" s="56"/>
      <c r="G633" s="56"/>
      <c r="H633" s="56"/>
      <c r="I633" s="55"/>
      <c r="J633" s="57"/>
      <c r="K633" s="57"/>
      <c r="L633" s="57"/>
      <c r="M633" s="57"/>
      <c r="N633" s="57"/>
    </row>
    <row r="634" spans="2:14" ht="18.75">
      <c r="B634" s="55"/>
      <c r="C634" s="56"/>
      <c r="D634" s="56"/>
      <c r="E634" s="56"/>
      <c r="F634" s="56"/>
      <c r="G634" s="56"/>
      <c r="H634" s="56"/>
      <c r="I634" s="55"/>
      <c r="J634" s="57"/>
      <c r="K634" s="57"/>
      <c r="L634" s="57"/>
      <c r="M634" s="57"/>
      <c r="N634" s="57"/>
    </row>
    <row r="635" spans="2:14" ht="18.75">
      <c r="B635" s="55"/>
      <c r="C635" s="56"/>
      <c r="D635" s="56"/>
      <c r="E635" s="56"/>
      <c r="F635" s="56"/>
      <c r="G635" s="56"/>
      <c r="H635" s="56"/>
      <c r="I635" s="55"/>
      <c r="J635" s="57"/>
      <c r="K635" s="57"/>
      <c r="L635" s="57"/>
      <c r="M635" s="57"/>
      <c r="N635" s="57"/>
    </row>
    <row r="636" spans="2:14" ht="18.75">
      <c r="B636" s="55"/>
      <c r="C636" s="56"/>
      <c r="D636" s="56"/>
      <c r="E636" s="56"/>
      <c r="F636" s="56"/>
      <c r="G636" s="56"/>
      <c r="H636" s="56"/>
      <c r="I636" s="55"/>
      <c r="J636" s="57"/>
      <c r="K636" s="57"/>
      <c r="L636" s="57"/>
      <c r="M636" s="57"/>
      <c r="N636" s="57"/>
    </row>
    <row r="637" spans="2:14" ht="18.75">
      <c r="B637" s="55"/>
      <c r="C637" s="56"/>
      <c r="D637" s="56"/>
      <c r="E637" s="56"/>
      <c r="F637" s="56"/>
      <c r="G637" s="56"/>
      <c r="H637" s="56"/>
      <c r="I637" s="55"/>
      <c r="J637" s="57"/>
      <c r="K637" s="57"/>
      <c r="L637" s="57"/>
      <c r="M637" s="57"/>
      <c r="N637" s="57"/>
    </row>
    <row r="638" spans="2:14" ht="18.75">
      <c r="B638" s="55"/>
      <c r="C638" s="56"/>
      <c r="D638" s="56"/>
      <c r="E638" s="56"/>
      <c r="F638" s="56"/>
      <c r="G638" s="56"/>
      <c r="H638" s="56"/>
      <c r="I638" s="55"/>
      <c r="J638" s="57"/>
      <c r="K638" s="57"/>
      <c r="L638" s="57"/>
      <c r="M638" s="57"/>
      <c r="N638" s="57"/>
    </row>
    <row r="639" spans="2:14" ht="18.75">
      <c r="B639" s="55"/>
      <c r="C639" s="56"/>
      <c r="D639" s="56"/>
      <c r="E639" s="56"/>
      <c r="F639" s="56"/>
      <c r="G639" s="56"/>
      <c r="H639" s="56"/>
      <c r="I639" s="55"/>
      <c r="J639" s="57"/>
      <c r="K639" s="57"/>
      <c r="L639" s="57"/>
      <c r="M639" s="57"/>
      <c r="N639" s="57"/>
    </row>
    <row r="640" spans="2:14" ht="18.75">
      <c r="B640" s="55"/>
      <c r="C640" s="56"/>
      <c r="D640" s="56"/>
      <c r="E640" s="56"/>
      <c r="F640" s="56"/>
      <c r="G640" s="56"/>
      <c r="H640" s="56"/>
      <c r="I640" s="55"/>
      <c r="J640" s="57"/>
      <c r="K640" s="57"/>
      <c r="L640" s="57"/>
      <c r="M640" s="57"/>
      <c r="N640" s="57"/>
    </row>
    <row r="641" spans="2:14" ht="18.75">
      <c r="B641" s="55"/>
      <c r="C641" s="56"/>
      <c r="D641" s="56"/>
      <c r="E641" s="56"/>
      <c r="F641" s="56"/>
      <c r="G641" s="56"/>
      <c r="H641" s="56"/>
      <c r="I641" s="55"/>
      <c r="J641" s="57"/>
      <c r="K641" s="57"/>
      <c r="L641" s="57"/>
      <c r="M641" s="57"/>
      <c r="N641" s="57"/>
    </row>
    <row r="642" spans="2:14" ht="18.75">
      <c r="B642" s="55"/>
      <c r="C642" s="56"/>
      <c r="D642" s="56"/>
      <c r="E642" s="56"/>
      <c r="F642" s="56"/>
      <c r="G642" s="56"/>
      <c r="H642" s="56"/>
      <c r="I642" s="55"/>
      <c r="J642" s="57"/>
      <c r="K642" s="57"/>
      <c r="L642" s="57"/>
      <c r="M642" s="57"/>
      <c r="N642" s="57"/>
    </row>
    <row r="643" spans="2:14" ht="18.75">
      <c r="B643" s="55"/>
      <c r="C643" s="56"/>
      <c r="D643" s="56"/>
      <c r="E643" s="56"/>
      <c r="F643" s="56"/>
      <c r="G643" s="56"/>
      <c r="H643" s="56"/>
      <c r="I643" s="55"/>
      <c r="J643" s="57"/>
      <c r="K643" s="57"/>
      <c r="L643" s="57"/>
      <c r="M643" s="57"/>
      <c r="N643" s="57"/>
    </row>
    <row r="644" spans="2:14" ht="18.75">
      <c r="B644" s="55"/>
      <c r="C644" s="56"/>
      <c r="D644" s="56"/>
      <c r="E644" s="56"/>
      <c r="F644" s="56"/>
      <c r="G644" s="56"/>
      <c r="H644" s="56"/>
      <c r="I644" s="55"/>
      <c r="J644" s="57"/>
      <c r="K644" s="57"/>
      <c r="L644" s="57"/>
      <c r="M644" s="57"/>
      <c r="N644" s="57"/>
    </row>
    <row r="645" spans="2:14" ht="18.75">
      <c r="B645" s="55"/>
      <c r="C645" s="56"/>
      <c r="D645" s="56"/>
      <c r="E645" s="56"/>
      <c r="F645" s="56"/>
      <c r="G645" s="56"/>
      <c r="H645" s="56"/>
      <c r="I645" s="55"/>
      <c r="J645" s="57"/>
      <c r="K645" s="57"/>
      <c r="L645" s="57"/>
      <c r="M645" s="57"/>
      <c r="N645" s="57"/>
    </row>
    <row r="646" spans="2:14" ht="18.75">
      <c r="B646" s="55"/>
      <c r="C646" s="56"/>
      <c r="D646" s="56"/>
      <c r="E646" s="56"/>
      <c r="F646" s="56"/>
      <c r="G646" s="56"/>
      <c r="H646" s="56"/>
      <c r="I646" s="55"/>
      <c r="J646" s="57"/>
      <c r="K646" s="57"/>
      <c r="L646" s="57"/>
      <c r="M646" s="57"/>
      <c r="N646" s="57"/>
    </row>
    <row r="647" spans="2:14" ht="18.75">
      <c r="B647" s="55"/>
      <c r="C647" s="56"/>
      <c r="D647" s="56"/>
      <c r="E647" s="56"/>
      <c r="F647" s="56"/>
      <c r="G647" s="56"/>
      <c r="H647" s="56"/>
      <c r="I647" s="55"/>
      <c r="J647" s="57"/>
      <c r="K647" s="57"/>
      <c r="L647" s="57"/>
      <c r="M647" s="57"/>
      <c r="N647" s="57"/>
    </row>
    <row r="648" spans="2:14" ht="18.75">
      <c r="B648" s="55"/>
      <c r="C648" s="56"/>
      <c r="D648" s="56"/>
      <c r="E648" s="56"/>
      <c r="F648" s="56"/>
      <c r="G648" s="56"/>
      <c r="H648" s="56"/>
      <c r="I648" s="55"/>
      <c r="J648" s="57"/>
      <c r="K648" s="57"/>
      <c r="L648" s="57"/>
      <c r="M648" s="57"/>
      <c r="N648" s="57"/>
    </row>
    <row r="649" spans="2:14" ht="18.75">
      <c r="B649" s="55"/>
      <c r="C649" s="56"/>
      <c r="D649" s="56"/>
      <c r="E649" s="56"/>
      <c r="F649" s="56"/>
      <c r="G649" s="56"/>
      <c r="H649" s="56"/>
      <c r="I649" s="55"/>
      <c r="J649" s="57"/>
      <c r="K649" s="57"/>
      <c r="L649" s="57"/>
      <c r="M649" s="57"/>
      <c r="N649" s="57"/>
    </row>
    <row r="650" spans="2:14" ht="18.75">
      <c r="B650" s="55"/>
      <c r="C650" s="56"/>
      <c r="D650" s="56"/>
      <c r="E650" s="56"/>
      <c r="F650" s="56"/>
      <c r="G650" s="56"/>
      <c r="H650" s="56"/>
      <c r="I650" s="55"/>
      <c r="J650" s="57"/>
      <c r="K650" s="57"/>
      <c r="L650" s="57"/>
      <c r="M650" s="57"/>
      <c r="N650" s="57"/>
    </row>
    <row r="651" spans="2:14" ht="18.75">
      <c r="B651" s="55"/>
      <c r="C651" s="56"/>
      <c r="D651" s="56"/>
      <c r="E651" s="56"/>
      <c r="F651" s="56"/>
      <c r="G651" s="56"/>
      <c r="H651" s="56"/>
      <c r="I651" s="55"/>
      <c r="J651" s="57"/>
      <c r="K651" s="57"/>
      <c r="L651" s="57"/>
      <c r="M651" s="57"/>
      <c r="N651" s="57"/>
    </row>
    <row r="652" spans="2:14" ht="18.75">
      <c r="B652" s="55"/>
      <c r="C652" s="56"/>
      <c r="D652" s="56"/>
      <c r="E652" s="56"/>
      <c r="F652" s="56"/>
      <c r="G652" s="56"/>
      <c r="H652" s="56"/>
      <c r="I652" s="55"/>
      <c r="J652" s="57"/>
      <c r="K652" s="57"/>
      <c r="L652" s="57"/>
      <c r="M652" s="57"/>
      <c r="N652" s="57"/>
    </row>
    <row r="653" spans="2:14" ht="18.75">
      <c r="B653" s="55"/>
      <c r="C653" s="56"/>
      <c r="D653" s="56"/>
      <c r="E653" s="56"/>
      <c r="F653" s="56"/>
      <c r="G653" s="56"/>
      <c r="H653" s="56"/>
      <c r="I653" s="55"/>
      <c r="J653" s="57"/>
      <c r="K653" s="57"/>
      <c r="L653" s="57"/>
      <c r="M653" s="57"/>
      <c r="N653" s="57"/>
    </row>
    <row r="654" spans="2:14" ht="18.75">
      <c r="B654" s="55"/>
      <c r="C654" s="56"/>
      <c r="D654" s="56"/>
      <c r="E654" s="56"/>
      <c r="F654" s="56"/>
      <c r="G654" s="56"/>
      <c r="H654" s="56"/>
      <c r="I654" s="55"/>
      <c r="J654" s="57"/>
      <c r="K654" s="57"/>
      <c r="L654" s="57"/>
      <c r="M654" s="57"/>
      <c r="N654" s="57"/>
    </row>
    <row r="655" spans="2:14" ht="18.75">
      <c r="B655" s="55"/>
      <c r="C655" s="56"/>
      <c r="D655" s="56"/>
      <c r="E655" s="56"/>
      <c r="F655" s="56"/>
      <c r="G655" s="56"/>
      <c r="H655" s="56"/>
      <c r="I655" s="55"/>
      <c r="J655" s="57"/>
      <c r="K655" s="57"/>
      <c r="L655" s="57"/>
      <c r="M655" s="57"/>
      <c r="N655" s="57"/>
    </row>
    <row r="656" spans="2:14" ht="18.75">
      <c r="B656" s="55"/>
      <c r="C656" s="56"/>
      <c r="D656" s="56"/>
      <c r="E656" s="56"/>
      <c r="F656" s="56"/>
      <c r="G656" s="56"/>
      <c r="H656" s="56"/>
      <c r="I656" s="55"/>
      <c r="J656" s="57"/>
      <c r="K656" s="57"/>
      <c r="L656" s="57"/>
      <c r="M656" s="57"/>
      <c r="N656" s="57"/>
    </row>
    <row r="657" spans="2:14" ht="18.75">
      <c r="B657" s="55"/>
      <c r="C657" s="56"/>
      <c r="D657" s="56"/>
      <c r="E657" s="56"/>
      <c r="F657" s="56"/>
      <c r="G657" s="56"/>
      <c r="H657" s="56"/>
      <c r="I657" s="55"/>
      <c r="J657" s="57"/>
      <c r="K657" s="57"/>
      <c r="L657" s="57"/>
      <c r="M657" s="57"/>
      <c r="N657" s="57"/>
    </row>
    <row r="658" spans="2:14" ht="18.75">
      <c r="B658" s="55"/>
      <c r="C658" s="56"/>
      <c r="D658" s="56"/>
      <c r="E658" s="56"/>
      <c r="F658" s="56"/>
      <c r="G658" s="56"/>
      <c r="H658" s="56"/>
      <c r="I658" s="55"/>
      <c r="J658" s="57"/>
      <c r="K658" s="57"/>
      <c r="L658" s="57"/>
      <c r="M658" s="57"/>
      <c r="N658" s="57"/>
    </row>
    <row r="659" spans="2:14" ht="18.75">
      <c r="B659" s="55"/>
      <c r="C659" s="56"/>
      <c r="D659" s="56"/>
      <c r="E659" s="56"/>
      <c r="F659" s="56"/>
      <c r="G659" s="56"/>
      <c r="H659" s="56"/>
      <c r="I659" s="55"/>
      <c r="J659" s="57"/>
      <c r="K659" s="57"/>
      <c r="L659" s="57"/>
      <c r="M659" s="57"/>
      <c r="N659" s="57"/>
    </row>
    <row r="660" spans="2:14" ht="18.75">
      <c r="B660" s="55"/>
      <c r="C660" s="56"/>
      <c r="D660" s="56"/>
      <c r="E660" s="56"/>
      <c r="F660" s="56"/>
      <c r="G660" s="56"/>
      <c r="H660" s="56"/>
      <c r="I660" s="55"/>
      <c r="J660" s="57"/>
      <c r="K660" s="57"/>
      <c r="L660" s="57"/>
      <c r="M660" s="57"/>
      <c r="N660" s="57"/>
    </row>
    <row r="661" spans="2:14" ht="18.75">
      <c r="B661" s="55"/>
      <c r="C661" s="56"/>
      <c r="D661" s="56"/>
      <c r="E661" s="56"/>
      <c r="F661" s="56"/>
      <c r="G661" s="56"/>
      <c r="H661" s="56"/>
      <c r="I661" s="55"/>
      <c r="J661" s="57"/>
      <c r="K661" s="57"/>
      <c r="L661" s="57"/>
      <c r="M661" s="57"/>
      <c r="N661" s="57"/>
    </row>
    <row r="662" spans="2:14" ht="18.75">
      <c r="B662" s="55"/>
      <c r="C662" s="56"/>
      <c r="D662" s="56"/>
      <c r="E662" s="56"/>
      <c r="F662" s="56"/>
      <c r="G662" s="56"/>
      <c r="H662" s="56"/>
      <c r="I662" s="55"/>
      <c r="J662" s="57"/>
      <c r="K662" s="57"/>
      <c r="L662" s="57"/>
      <c r="M662" s="57"/>
      <c r="N662" s="57"/>
    </row>
    <row r="663" spans="2:14" ht="18.75">
      <c r="B663" s="55"/>
      <c r="C663" s="56"/>
      <c r="D663" s="56"/>
      <c r="E663" s="56"/>
      <c r="F663" s="56"/>
      <c r="G663" s="56"/>
      <c r="H663" s="56"/>
      <c r="I663" s="55"/>
      <c r="J663" s="57"/>
      <c r="K663" s="57"/>
      <c r="L663" s="57"/>
      <c r="M663" s="57"/>
      <c r="N663" s="57"/>
    </row>
    <row r="664" spans="2:14" ht="18.75">
      <c r="B664" s="55"/>
      <c r="C664" s="56"/>
      <c r="D664" s="56"/>
      <c r="E664" s="56"/>
      <c r="F664" s="56"/>
      <c r="G664" s="56"/>
      <c r="H664" s="56"/>
      <c r="I664" s="55"/>
      <c r="J664" s="57"/>
      <c r="K664" s="57"/>
      <c r="L664" s="57"/>
      <c r="M664" s="57"/>
      <c r="N664" s="57"/>
    </row>
    <row r="665" spans="2:14" ht="18.75">
      <c r="B665" s="55"/>
      <c r="C665" s="56"/>
      <c r="D665" s="56"/>
      <c r="E665" s="56"/>
      <c r="F665" s="56"/>
      <c r="G665" s="56"/>
      <c r="H665" s="56"/>
      <c r="I665" s="55"/>
      <c r="J665" s="57"/>
      <c r="K665" s="57"/>
      <c r="L665" s="57"/>
      <c r="M665" s="57"/>
      <c r="N665" s="57"/>
    </row>
    <row r="666" spans="2:14" ht="18.75">
      <c r="B666" s="55"/>
      <c r="C666" s="56"/>
      <c r="D666" s="56"/>
      <c r="E666" s="56"/>
      <c r="F666" s="56"/>
      <c r="G666" s="56"/>
      <c r="H666" s="56"/>
      <c r="I666" s="55"/>
      <c r="J666" s="57"/>
      <c r="K666" s="57"/>
      <c r="L666" s="57"/>
      <c r="M666" s="57"/>
      <c r="N666" s="57"/>
    </row>
    <row r="667" spans="2:14" ht="18.75">
      <c r="B667" s="55"/>
      <c r="C667" s="56"/>
      <c r="D667" s="56"/>
      <c r="E667" s="56"/>
      <c r="F667" s="56"/>
      <c r="G667" s="56"/>
      <c r="H667" s="56"/>
      <c r="I667" s="55"/>
      <c r="J667" s="57"/>
      <c r="K667" s="57"/>
      <c r="L667" s="57"/>
      <c r="M667" s="57"/>
      <c r="N667" s="57"/>
    </row>
    <row r="668" spans="2:14" ht="18.75">
      <c r="B668" s="55"/>
      <c r="C668" s="56"/>
      <c r="D668" s="56"/>
      <c r="E668" s="56"/>
      <c r="F668" s="56"/>
      <c r="G668" s="56"/>
      <c r="H668" s="56"/>
      <c r="I668" s="55"/>
      <c r="J668" s="57"/>
      <c r="K668" s="57"/>
      <c r="L668" s="57"/>
      <c r="M668" s="57"/>
      <c r="N668" s="57"/>
    </row>
    <row r="669" spans="2:14" ht="18.75">
      <c r="B669" s="55"/>
      <c r="C669" s="56"/>
      <c r="D669" s="56"/>
      <c r="E669" s="56"/>
      <c r="F669" s="56"/>
      <c r="G669" s="56"/>
      <c r="H669" s="56"/>
      <c r="I669" s="55"/>
      <c r="J669" s="57"/>
      <c r="K669" s="57"/>
      <c r="L669" s="57"/>
      <c r="M669" s="57"/>
      <c r="N669" s="57"/>
    </row>
    <row r="670" spans="2:14" ht="18.75">
      <c r="B670" s="55"/>
      <c r="C670" s="56"/>
      <c r="D670" s="56"/>
      <c r="E670" s="56"/>
      <c r="F670" s="56"/>
      <c r="G670" s="56"/>
      <c r="H670" s="56"/>
      <c r="I670" s="55"/>
      <c r="J670" s="57"/>
      <c r="K670" s="57"/>
      <c r="L670" s="57"/>
      <c r="M670" s="57"/>
      <c r="N670" s="57"/>
    </row>
    <row r="671" spans="2:14" ht="18.75">
      <c r="B671" s="55"/>
      <c r="C671" s="56"/>
      <c r="D671" s="56"/>
      <c r="E671" s="56"/>
      <c r="F671" s="56"/>
      <c r="G671" s="56"/>
      <c r="H671" s="56"/>
      <c r="I671" s="55"/>
      <c r="J671" s="57"/>
      <c r="K671" s="57"/>
      <c r="L671" s="57"/>
      <c r="M671" s="57"/>
      <c r="N671" s="57"/>
    </row>
    <row r="672" spans="2:14" ht="18.75">
      <c r="B672" s="55"/>
      <c r="C672" s="56"/>
      <c r="D672" s="56"/>
      <c r="E672" s="56"/>
      <c r="F672" s="56"/>
      <c r="G672" s="56"/>
      <c r="H672" s="56"/>
      <c r="I672" s="55"/>
      <c r="J672" s="57"/>
      <c r="K672" s="57"/>
      <c r="L672" s="57"/>
      <c r="M672" s="57"/>
      <c r="N672" s="57"/>
    </row>
    <row r="673" spans="2:14" ht="18.75">
      <c r="B673" s="55"/>
      <c r="C673" s="56"/>
      <c r="D673" s="56"/>
      <c r="E673" s="56"/>
      <c r="F673" s="56"/>
      <c r="G673" s="56"/>
      <c r="H673" s="56"/>
      <c r="I673" s="55"/>
      <c r="J673" s="57"/>
      <c r="K673" s="57"/>
      <c r="L673" s="57"/>
      <c r="M673" s="57"/>
      <c r="N673" s="57"/>
    </row>
    <row r="674" spans="2:14" ht="18.75">
      <c r="B674" s="55"/>
      <c r="C674" s="56"/>
      <c r="D674" s="56"/>
      <c r="E674" s="56"/>
      <c r="F674" s="56"/>
      <c r="G674" s="56"/>
      <c r="H674" s="56"/>
      <c r="I674" s="55"/>
      <c r="J674" s="57"/>
      <c r="K674" s="57"/>
      <c r="L674" s="57"/>
      <c r="M674" s="57"/>
      <c r="N674" s="57"/>
    </row>
    <row r="675" spans="2:14" ht="18.75">
      <c r="B675" s="55"/>
      <c r="C675" s="56"/>
      <c r="D675" s="56"/>
      <c r="E675" s="56"/>
      <c r="F675" s="56"/>
      <c r="G675" s="56"/>
      <c r="H675" s="56"/>
      <c r="I675" s="55"/>
      <c r="J675" s="57"/>
      <c r="K675" s="57"/>
      <c r="L675" s="57"/>
      <c r="M675" s="57"/>
      <c r="N675" s="57"/>
    </row>
    <row r="676" spans="2:14" ht="18.75">
      <c r="B676" s="55"/>
      <c r="C676" s="56"/>
      <c r="D676" s="56"/>
      <c r="E676" s="56"/>
      <c r="F676" s="56"/>
      <c r="G676" s="56"/>
      <c r="H676" s="56"/>
      <c r="I676" s="55"/>
      <c r="J676" s="57"/>
      <c r="K676" s="57"/>
      <c r="L676" s="57"/>
      <c r="M676" s="57"/>
      <c r="N676" s="57"/>
    </row>
    <row r="677" spans="2:14" ht="18.75">
      <c r="B677" s="55"/>
      <c r="C677" s="56"/>
      <c r="D677" s="56"/>
      <c r="E677" s="56"/>
      <c r="F677" s="56"/>
      <c r="G677" s="56"/>
      <c r="H677" s="56"/>
      <c r="I677" s="55"/>
      <c r="J677" s="57"/>
      <c r="K677" s="57"/>
      <c r="L677" s="57"/>
      <c r="M677" s="57"/>
      <c r="N677" s="57"/>
    </row>
    <row r="678" spans="2:14" ht="18.75">
      <c r="B678" s="55"/>
      <c r="C678" s="56"/>
      <c r="D678" s="56"/>
      <c r="E678" s="56"/>
      <c r="F678" s="56"/>
      <c r="G678" s="56"/>
      <c r="H678" s="56"/>
      <c r="I678" s="55"/>
      <c r="J678" s="57"/>
      <c r="K678" s="57"/>
      <c r="L678" s="57"/>
      <c r="M678" s="57"/>
      <c r="N678" s="57"/>
    </row>
    <row r="679" spans="2:14" ht="18.75">
      <c r="B679" s="55"/>
      <c r="C679" s="56"/>
      <c r="D679" s="56"/>
      <c r="E679" s="56"/>
      <c r="F679" s="56"/>
      <c r="G679" s="56"/>
      <c r="H679" s="56"/>
      <c r="I679" s="55"/>
      <c r="J679" s="57"/>
      <c r="K679" s="57"/>
      <c r="L679" s="57"/>
      <c r="M679" s="57"/>
      <c r="N679" s="57"/>
    </row>
    <row r="680" spans="2:14" ht="18.75">
      <c r="B680" s="55"/>
      <c r="C680" s="56"/>
      <c r="D680" s="56"/>
      <c r="E680" s="56"/>
      <c r="F680" s="56"/>
      <c r="G680" s="56"/>
      <c r="H680" s="56"/>
      <c r="I680" s="55"/>
      <c r="J680" s="57"/>
      <c r="K680" s="57"/>
      <c r="L680" s="57"/>
      <c r="M680" s="57"/>
      <c r="N680" s="57"/>
    </row>
    <row r="681" spans="2:14" ht="18.75">
      <c r="B681" s="55"/>
      <c r="C681" s="56"/>
      <c r="D681" s="56"/>
      <c r="E681" s="56"/>
      <c r="F681" s="56"/>
      <c r="G681" s="56"/>
      <c r="H681" s="56"/>
      <c r="I681" s="55"/>
      <c r="J681" s="57"/>
      <c r="K681" s="57"/>
      <c r="L681" s="57"/>
      <c r="M681" s="57"/>
      <c r="N681" s="57"/>
    </row>
    <row r="682" spans="2:14" ht="18.75">
      <c r="B682" s="55"/>
      <c r="C682" s="56"/>
      <c r="D682" s="56"/>
      <c r="E682" s="56"/>
      <c r="F682" s="56"/>
      <c r="G682" s="56"/>
      <c r="H682" s="56"/>
      <c r="I682" s="55"/>
      <c r="J682" s="57"/>
      <c r="K682" s="57"/>
      <c r="L682" s="57"/>
      <c r="M682" s="57"/>
      <c r="N682" s="57"/>
    </row>
    <row r="683" spans="2:14" ht="18.75">
      <c r="B683" s="55"/>
      <c r="C683" s="56"/>
      <c r="D683" s="56"/>
      <c r="E683" s="56"/>
      <c r="F683" s="56"/>
      <c r="G683" s="56"/>
      <c r="H683" s="56"/>
      <c r="I683" s="55"/>
      <c r="J683" s="57"/>
      <c r="K683" s="57"/>
      <c r="L683" s="57"/>
      <c r="M683" s="57"/>
      <c r="N683" s="57"/>
    </row>
    <row r="684" spans="2:14" ht="18.75">
      <c r="B684" s="55"/>
      <c r="C684" s="56"/>
      <c r="D684" s="56"/>
      <c r="E684" s="56"/>
      <c r="F684" s="56"/>
      <c r="G684" s="56"/>
      <c r="H684" s="56"/>
      <c r="I684" s="55"/>
      <c r="J684" s="57"/>
      <c r="K684" s="57"/>
      <c r="L684" s="57"/>
      <c r="M684" s="57"/>
      <c r="N684" s="57"/>
    </row>
    <row r="685" spans="2:14" ht="18.75">
      <c r="B685" s="55"/>
      <c r="C685" s="56"/>
      <c r="D685" s="56"/>
      <c r="E685" s="56"/>
      <c r="F685" s="56"/>
      <c r="G685" s="56"/>
      <c r="H685" s="56"/>
      <c r="I685" s="55"/>
      <c r="J685" s="57"/>
      <c r="K685" s="57"/>
      <c r="L685" s="57"/>
      <c r="M685" s="57"/>
      <c r="N685" s="57"/>
    </row>
    <row r="686" spans="2:14" ht="18.75">
      <c r="B686" s="55"/>
      <c r="C686" s="56"/>
      <c r="D686" s="56"/>
      <c r="E686" s="56"/>
      <c r="F686" s="56"/>
      <c r="G686" s="56"/>
      <c r="H686" s="56"/>
      <c r="I686" s="55"/>
      <c r="J686" s="57"/>
      <c r="K686" s="57"/>
      <c r="L686" s="57"/>
      <c r="M686" s="57"/>
      <c r="N686" s="57"/>
    </row>
    <row r="687" spans="2:14" ht="18.75">
      <c r="B687" s="55"/>
      <c r="C687" s="56"/>
      <c r="D687" s="56"/>
      <c r="E687" s="56"/>
      <c r="F687" s="56"/>
      <c r="G687" s="56"/>
      <c r="H687" s="56"/>
      <c r="I687" s="55"/>
      <c r="J687" s="57"/>
      <c r="K687" s="57"/>
      <c r="L687" s="57"/>
      <c r="M687" s="57"/>
      <c r="N687" s="57"/>
    </row>
    <row r="688" spans="2:14" ht="18.75">
      <c r="B688" s="55"/>
      <c r="C688" s="56"/>
      <c r="D688" s="56"/>
      <c r="E688" s="56"/>
      <c r="F688" s="56"/>
      <c r="G688" s="56"/>
      <c r="H688" s="56"/>
      <c r="I688" s="55"/>
      <c r="J688" s="57"/>
      <c r="K688" s="57"/>
      <c r="L688" s="57"/>
      <c r="M688" s="57"/>
      <c r="N688" s="57"/>
    </row>
    <row r="689" spans="2:14" ht="18.75">
      <c r="B689" s="55"/>
      <c r="C689" s="56"/>
      <c r="D689" s="56"/>
      <c r="E689" s="56"/>
      <c r="F689" s="56"/>
      <c r="G689" s="56"/>
      <c r="H689" s="56"/>
      <c r="I689" s="55"/>
      <c r="J689" s="57"/>
      <c r="K689" s="57"/>
      <c r="L689" s="57"/>
      <c r="M689" s="57"/>
      <c r="N689" s="57"/>
    </row>
    <row r="690" spans="2:14" ht="18.75">
      <c r="B690" s="55"/>
      <c r="C690" s="56"/>
      <c r="D690" s="56"/>
      <c r="E690" s="56"/>
      <c r="F690" s="56"/>
      <c r="G690" s="56"/>
      <c r="H690" s="56"/>
      <c r="I690" s="55"/>
      <c r="J690" s="57"/>
      <c r="K690" s="57"/>
      <c r="L690" s="57"/>
      <c r="M690" s="57"/>
      <c r="N690" s="57"/>
    </row>
    <row r="691" spans="2:14" ht="18.75">
      <c r="B691" s="55"/>
      <c r="C691" s="56"/>
      <c r="D691" s="56"/>
      <c r="E691" s="56"/>
      <c r="F691" s="56"/>
      <c r="G691" s="56"/>
      <c r="H691" s="56"/>
      <c r="I691" s="55"/>
      <c r="J691" s="57"/>
      <c r="K691" s="57"/>
      <c r="L691" s="57"/>
      <c r="M691" s="57"/>
      <c r="N691" s="57"/>
    </row>
    <row r="692" spans="2:14" ht="18.75">
      <c r="B692" s="55"/>
      <c r="C692" s="56"/>
      <c r="D692" s="56"/>
      <c r="E692" s="56"/>
      <c r="F692" s="56"/>
      <c r="G692" s="56"/>
      <c r="H692" s="56"/>
      <c r="I692" s="55"/>
      <c r="J692" s="57"/>
      <c r="K692" s="57"/>
      <c r="L692" s="57"/>
      <c r="M692" s="57"/>
      <c r="N692" s="57"/>
    </row>
    <row r="693" spans="2:14" ht="18.75">
      <c r="B693" s="55"/>
      <c r="C693" s="56"/>
      <c r="D693" s="56"/>
      <c r="E693" s="56"/>
      <c r="F693" s="56"/>
      <c r="G693" s="56"/>
      <c r="H693" s="56"/>
      <c r="I693" s="55"/>
      <c r="J693" s="57"/>
      <c r="K693" s="57"/>
      <c r="L693" s="57"/>
      <c r="M693" s="57"/>
      <c r="N693" s="57"/>
    </row>
    <row r="694" spans="2:14" ht="18.75">
      <c r="B694" s="55"/>
      <c r="C694" s="56"/>
      <c r="D694" s="56"/>
      <c r="E694" s="56"/>
      <c r="F694" s="56"/>
      <c r="G694" s="56"/>
      <c r="H694" s="56"/>
      <c r="I694" s="55"/>
      <c r="J694" s="57"/>
      <c r="K694" s="57"/>
      <c r="L694" s="57"/>
      <c r="M694" s="57"/>
      <c r="N694" s="57"/>
    </row>
    <row r="695" spans="2:14" ht="18.75">
      <c r="B695" s="55"/>
      <c r="C695" s="56"/>
      <c r="D695" s="56"/>
      <c r="E695" s="56"/>
      <c r="F695" s="56"/>
      <c r="G695" s="56"/>
      <c r="H695" s="56"/>
      <c r="I695" s="55"/>
      <c r="J695" s="57"/>
      <c r="K695" s="57"/>
      <c r="L695" s="57"/>
      <c r="M695" s="57"/>
      <c r="N695" s="57"/>
    </row>
    <row r="696" spans="2:14" ht="18.75">
      <c r="B696" s="55"/>
      <c r="C696" s="56"/>
      <c r="D696" s="56"/>
      <c r="E696" s="56"/>
      <c r="F696" s="56"/>
      <c r="G696" s="56"/>
      <c r="H696" s="56"/>
      <c r="I696" s="55"/>
      <c r="J696" s="57"/>
      <c r="K696" s="57"/>
      <c r="L696" s="57"/>
      <c r="M696" s="57"/>
      <c r="N696" s="57"/>
    </row>
    <row r="697" spans="2:14" ht="18.75">
      <c r="B697" s="55"/>
      <c r="C697" s="56"/>
      <c r="D697" s="56"/>
      <c r="E697" s="56"/>
      <c r="F697" s="56"/>
      <c r="G697" s="56"/>
      <c r="H697" s="56"/>
      <c r="I697" s="55"/>
      <c r="J697" s="57"/>
      <c r="K697" s="57"/>
      <c r="L697" s="57"/>
      <c r="M697" s="57"/>
      <c r="N697" s="57"/>
    </row>
    <row r="698" spans="2:14" ht="18.75">
      <c r="B698" s="55"/>
      <c r="C698" s="56"/>
      <c r="D698" s="56"/>
      <c r="E698" s="56"/>
      <c r="F698" s="56"/>
      <c r="G698" s="56"/>
      <c r="H698" s="56"/>
      <c r="I698" s="55"/>
      <c r="J698" s="57"/>
      <c r="K698" s="57"/>
      <c r="L698" s="57"/>
      <c r="M698" s="57"/>
      <c r="N698" s="57"/>
    </row>
    <row r="699" spans="2:14" ht="18.75">
      <c r="B699" s="55"/>
      <c r="C699" s="56"/>
      <c r="D699" s="56"/>
      <c r="E699" s="56"/>
      <c r="F699" s="56"/>
      <c r="G699" s="56"/>
      <c r="H699" s="56"/>
      <c r="I699" s="55"/>
      <c r="J699" s="57"/>
      <c r="K699" s="57"/>
      <c r="L699" s="57"/>
      <c r="M699" s="57"/>
      <c r="N699" s="57"/>
    </row>
    <row r="700" spans="2:14" ht="18.75">
      <c r="B700" s="55"/>
      <c r="C700" s="56"/>
      <c r="D700" s="56"/>
      <c r="E700" s="56"/>
      <c r="F700" s="56"/>
      <c r="G700" s="56"/>
      <c r="H700" s="56"/>
      <c r="I700" s="55"/>
      <c r="J700" s="57"/>
      <c r="K700" s="57"/>
      <c r="L700" s="57"/>
      <c r="M700" s="57"/>
      <c r="N700" s="57"/>
    </row>
    <row r="701" spans="2:14" ht="18.75">
      <c r="B701" s="55"/>
      <c r="C701" s="56"/>
      <c r="D701" s="56"/>
      <c r="E701" s="56"/>
      <c r="F701" s="56"/>
      <c r="G701" s="56"/>
      <c r="H701" s="56"/>
      <c r="I701" s="55"/>
      <c r="J701" s="57"/>
      <c r="K701" s="57"/>
      <c r="L701" s="57"/>
      <c r="M701" s="57"/>
      <c r="N701" s="57"/>
    </row>
    <row r="702" spans="2:14" ht="18.75">
      <c r="B702" s="55"/>
      <c r="C702" s="56"/>
      <c r="D702" s="56"/>
      <c r="E702" s="56"/>
      <c r="F702" s="56"/>
      <c r="G702" s="56"/>
      <c r="H702" s="56"/>
      <c r="I702" s="55"/>
      <c r="J702" s="57"/>
      <c r="K702" s="57"/>
      <c r="L702" s="57"/>
      <c r="M702" s="57"/>
      <c r="N702" s="57"/>
    </row>
    <row r="703" spans="2:14" ht="18.75">
      <c r="B703" s="55"/>
      <c r="C703" s="56"/>
      <c r="D703" s="56"/>
      <c r="E703" s="56"/>
      <c r="F703" s="56"/>
      <c r="G703" s="56"/>
      <c r="H703" s="56"/>
      <c r="I703" s="55"/>
      <c r="J703" s="57"/>
      <c r="K703" s="57"/>
      <c r="L703" s="57"/>
      <c r="M703" s="57"/>
      <c r="N703" s="57"/>
    </row>
    <row r="704" spans="2:14" ht="18.75">
      <c r="B704" s="55"/>
      <c r="C704" s="56"/>
      <c r="D704" s="56"/>
      <c r="E704" s="56"/>
      <c r="F704" s="56"/>
      <c r="G704" s="56"/>
      <c r="H704" s="56"/>
      <c r="I704" s="55"/>
      <c r="J704" s="57"/>
      <c r="K704" s="57"/>
      <c r="L704" s="57"/>
      <c r="M704" s="57"/>
      <c r="N704" s="57"/>
    </row>
    <row r="705" spans="2:14" ht="18.75">
      <c r="B705" s="55"/>
      <c r="C705" s="56"/>
      <c r="D705" s="56"/>
      <c r="E705" s="56"/>
      <c r="F705" s="56"/>
      <c r="G705" s="56"/>
      <c r="H705" s="56"/>
      <c r="I705" s="55"/>
      <c r="J705" s="57"/>
      <c r="K705" s="57"/>
      <c r="L705" s="57"/>
      <c r="M705" s="57"/>
      <c r="N705" s="57"/>
    </row>
    <row r="706" spans="2:14" ht="18.75">
      <c r="B706" s="55"/>
      <c r="C706" s="56"/>
      <c r="D706" s="56"/>
      <c r="E706" s="56"/>
      <c r="F706" s="56"/>
      <c r="G706" s="56"/>
      <c r="H706" s="56"/>
      <c r="I706" s="55"/>
      <c r="J706" s="57"/>
      <c r="K706" s="57"/>
      <c r="L706" s="57"/>
      <c r="M706" s="57"/>
      <c r="N706" s="57"/>
    </row>
    <row r="707" spans="2:14" ht="18.75">
      <c r="B707" s="55"/>
      <c r="C707" s="56"/>
      <c r="D707" s="56"/>
      <c r="E707" s="56"/>
      <c r="F707" s="56"/>
      <c r="G707" s="56"/>
      <c r="H707" s="56"/>
      <c r="I707" s="55"/>
      <c r="J707" s="57"/>
      <c r="K707" s="57"/>
      <c r="L707" s="57"/>
      <c r="M707" s="57"/>
      <c r="N707" s="57"/>
    </row>
    <row r="708" spans="2:14" ht="18.75">
      <c r="B708" s="55"/>
      <c r="C708" s="56"/>
      <c r="D708" s="56"/>
      <c r="E708" s="56"/>
      <c r="F708" s="56"/>
      <c r="G708" s="56"/>
      <c r="H708" s="56"/>
      <c r="I708" s="55"/>
      <c r="J708" s="57"/>
      <c r="K708" s="57"/>
      <c r="L708" s="57"/>
      <c r="M708" s="57"/>
      <c r="N708" s="57"/>
    </row>
    <row r="709" spans="2:14" ht="18.75">
      <c r="B709" s="55"/>
      <c r="C709" s="56"/>
      <c r="D709" s="56"/>
      <c r="E709" s="56"/>
      <c r="F709" s="56"/>
      <c r="G709" s="56"/>
      <c r="H709" s="56"/>
      <c r="I709" s="55"/>
      <c r="J709" s="57"/>
      <c r="K709" s="57"/>
      <c r="L709" s="57"/>
      <c r="M709" s="57"/>
      <c r="N709" s="57"/>
    </row>
    <row r="710" spans="2:14" ht="18.75">
      <c r="B710" s="55"/>
      <c r="C710" s="56"/>
      <c r="D710" s="56"/>
      <c r="E710" s="56"/>
      <c r="F710" s="56"/>
      <c r="G710" s="56"/>
      <c r="H710" s="56"/>
      <c r="I710" s="55"/>
      <c r="J710" s="57"/>
      <c r="K710" s="57"/>
      <c r="L710" s="57"/>
      <c r="M710" s="57"/>
      <c r="N710" s="57"/>
    </row>
    <row r="711" spans="2:14" ht="18.75">
      <c r="B711" s="55"/>
      <c r="C711" s="56"/>
      <c r="D711" s="56"/>
      <c r="E711" s="56"/>
      <c r="F711" s="56"/>
      <c r="G711" s="56"/>
      <c r="H711" s="56"/>
      <c r="I711" s="55"/>
      <c r="J711" s="57"/>
      <c r="K711" s="57"/>
      <c r="L711" s="57"/>
      <c r="M711" s="57"/>
      <c r="N711" s="57"/>
    </row>
    <row r="712" spans="2:14" ht="18.75">
      <c r="B712" s="55"/>
      <c r="C712" s="56"/>
      <c r="D712" s="56"/>
      <c r="E712" s="56"/>
      <c r="F712" s="56"/>
      <c r="G712" s="56"/>
      <c r="H712" s="56"/>
      <c r="I712" s="55"/>
      <c r="J712" s="57"/>
      <c r="K712" s="57"/>
      <c r="L712" s="57"/>
      <c r="M712" s="57"/>
      <c r="N712" s="57"/>
    </row>
    <row r="713" spans="2:14" ht="18.75">
      <c r="B713" s="55"/>
      <c r="C713" s="56"/>
      <c r="D713" s="56"/>
      <c r="E713" s="56"/>
      <c r="F713" s="56"/>
      <c r="G713" s="56"/>
      <c r="H713" s="56"/>
      <c r="I713" s="55"/>
      <c r="J713" s="57"/>
      <c r="K713" s="57"/>
      <c r="L713" s="57"/>
      <c r="M713" s="57"/>
      <c r="N713" s="57"/>
    </row>
    <row r="714" spans="2:14" ht="18.75">
      <c r="B714" s="55"/>
      <c r="C714" s="56"/>
      <c r="D714" s="56"/>
      <c r="E714" s="56"/>
      <c r="F714" s="56"/>
      <c r="G714" s="56"/>
      <c r="H714" s="56"/>
      <c r="I714" s="55"/>
      <c r="J714" s="57"/>
      <c r="K714" s="57"/>
      <c r="L714" s="57"/>
      <c r="M714" s="57"/>
      <c r="N714" s="57"/>
    </row>
    <row r="715" spans="2:14" ht="18.75">
      <c r="B715" s="55"/>
      <c r="C715" s="56"/>
      <c r="D715" s="56"/>
      <c r="E715" s="56"/>
      <c r="F715" s="56"/>
      <c r="G715" s="56"/>
      <c r="H715" s="56"/>
      <c r="I715" s="55"/>
      <c r="J715" s="57"/>
      <c r="K715" s="57"/>
      <c r="L715" s="57"/>
      <c r="M715" s="57"/>
      <c r="N715" s="57"/>
    </row>
    <row r="716" spans="2:14" ht="18.75">
      <c r="B716" s="55"/>
      <c r="C716" s="56"/>
      <c r="D716" s="56"/>
      <c r="E716" s="56"/>
      <c r="F716" s="56"/>
      <c r="G716" s="56"/>
      <c r="H716" s="56"/>
      <c r="I716" s="55"/>
      <c r="J716" s="57"/>
      <c r="K716" s="57"/>
      <c r="L716" s="57"/>
      <c r="M716" s="57"/>
      <c r="N716" s="57"/>
    </row>
    <row r="717" spans="2:14" ht="18.75">
      <c r="B717" s="55"/>
      <c r="C717" s="56"/>
      <c r="D717" s="56"/>
      <c r="E717" s="56"/>
      <c r="F717" s="56"/>
      <c r="G717" s="56"/>
      <c r="H717" s="56"/>
      <c r="I717" s="55"/>
      <c r="J717" s="57"/>
      <c r="K717" s="57"/>
      <c r="L717" s="57"/>
      <c r="M717" s="57"/>
      <c r="N717" s="57"/>
    </row>
    <row r="718" spans="2:14" ht="18.75">
      <c r="B718" s="55"/>
      <c r="C718" s="56"/>
      <c r="D718" s="56"/>
      <c r="E718" s="56"/>
      <c r="F718" s="56"/>
      <c r="G718" s="56"/>
      <c r="H718" s="56"/>
      <c r="I718" s="55"/>
      <c r="J718" s="57"/>
      <c r="K718" s="57"/>
      <c r="L718" s="57"/>
      <c r="M718" s="57"/>
      <c r="N718" s="57"/>
    </row>
    <row r="719" spans="2:14" ht="18.75">
      <c r="B719" s="55"/>
      <c r="C719" s="56"/>
      <c r="D719" s="56"/>
      <c r="E719" s="56"/>
      <c r="F719" s="56"/>
      <c r="G719" s="56"/>
      <c r="H719" s="56"/>
      <c r="I719" s="55"/>
      <c r="J719" s="57"/>
      <c r="K719" s="57"/>
      <c r="L719" s="57"/>
      <c r="M719" s="57"/>
      <c r="N719" s="57"/>
    </row>
    <row r="720" spans="2:14" ht="18.75">
      <c r="B720" s="55"/>
      <c r="C720" s="56"/>
      <c r="D720" s="56"/>
      <c r="E720" s="56"/>
      <c r="F720" s="56"/>
      <c r="G720" s="56"/>
      <c r="H720" s="56"/>
      <c r="I720" s="55"/>
      <c r="J720" s="57"/>
      <c r="K720" s="57"/>
      <c r="L720" s="57"/>
      <c r="M720" s="57"/>
      <c r="N720" s="57"/>
    </row>
    <row r="721" spans="2:14" ht="18.75">
      <c r="B721" s="55"/>
      <c r="C721" s="56"/>
      <c r="D721" s="56"/>
      <c r="E721" s="56"/>
      <c r="F721" s="56"/>
      <c r="G721" s="56"/>
      <c r="H721" s="56"/>
      <c r="I721" s="55"/>
      <c r="J721" s="57"/>
      <c r="K721" s="57"/>
      <c r="L721" s="57"/>
      <c r="M721" s="57"/>
      <c r="N721" s="57"/>
    </row>
    <row r="722" spans="2:14" ht="18.75">
      <c r="B722" s="55"/>
      <c r="C722" s="56"/>
      <c r="D722" s="56"/>
      <c r="E722" s="56"/>
      <c r="F722" s="56"/>
      <c r="G722" s="56"/>
      <c r="H722" s="56"/>
      <c r="I722" s="55"/>
      <c r="J722" s="57"/>
      <c r="K722" s="57"/>
      <c r="L722" s="57"/>
      <c r="M722" s="57"/>
      <c r="N722" s="57"/>
    </row>
    <row r="723" spans="2:14" ht="18.75">
      <c r="B723" s="55"/>
      <c r="C723" s="56"/>
      <c r="D723" s="56"/>
      <c r="E723" s="56"/>
      <c r="F723" s="56"/>
      <c r="G723" s="56"/>
      <c r="H723" s="56"/>
      <c r="I723" s="55"/>
      <c r="J723" s="57"/>
      <c r="K723" s="57"/>
      <c r="L723" s="57"/>
      <c r="M723" s="57"/>
      <c r="N723" s="57"/>
    </row>
    <row r="724" spans="2:14" ht="18.75">
      <c r="B724" s="55"/>
      <c r="C724" s="56"/>
      <c r="D724" s="56"/>
      <c r="E724" s="56"/>
      <c r="F724" s="56"/>
      <c r="G724" s="56"/>
      <c r="H724" s="56"/>
      <c r="I724" s="55"/>
      <c r="J724" s="57"/>
      <c r="K724" s="57"/>
      <c r="L724" s="57"/>
      <c r="M724" s="57"/>
      <c r="N724" s="57"/>
    </row>
    <row r="725" spans="2:14" ht="18.75">
      <c r="B725" s="55"/>
      <c r="C725" s="56"/>
      <c r="D725" s="56"/>
      <c r="E725" s="56"/>
      <c r="F725" s="56"/>
      <c r="G725" s="56"/>
      <c r="H725" s="56"/>
      <c r="I725" s="55"/>
      <c r="J725" s="57"/>
      <c r="K725" s="57"/>
      <c r="L725" s="57"/>
      <c r="M725" s="57"/>
      <c r="N725" s="57"/>
    </row>
    <row r="726" spans="2:14" ht="18.75">
      <c r="B726" s="55"/>
      <c r="C726" s="56"/>
      <c r="D726" s="56"/>
      <c r="E726" s="56"/>
      <c r="F726" s="56"/>
      <c r="G726" s="56"/>
      <c r="H726" s="56"/>
      <c r="I726" s="55"/>
      <c r="J726" s="57"/>
      <c r="K726" s="57"/>
      <c r="L726" s="57"/>
      <c r="M726" s="57"/>
      <c r="N726" s="57"/>
    </row>
    <row r="727" spans="2:14" ht="18.75">
      <c r="B727" s="55"/>
      <c r="C727" s="56"/>
      <c r="D727" s="56"/>
      <c r="E727" s="56"/>
      <c r="F727" s="56"/>
      <c r="G727" s="56"/>
      <c r="H727" s="56"/>
      <c r="I727" s="55"/>
      <c r="J727" s="57"/>
      <c r="K727" s="57"/>
      <c r="L727" s="57"/>
      <c r="M727" s="57"/>
      <c r="N727" s="57"/>
    </row>
    <row r="728" spans="2:14" ht="18.75">
      <c r="B728" s="55"/>
      <c r="C728" s="56"/>
      <c r="D728" s="56"/>
      <c r="E728" s="56"/>
      <c r="F728" s="56"/>
      <c r="G728" s="56"/>
      <c r="H728" s="56"/>
      <c r="I728" s="55"/>
      <c r="J728" s="57"/>
      <c r="K728" s="57"/>
      <c r="L728" s="57"/>
      <c r="M728" s="57"/>
      <c r="N728" s="57"/>
    </row>
    <row r="729" spans="2:14" ht="18.75">
      <c r="B729" s="55"/>
      <c r="C729" s="56"/>
      <c r="D729" s="56"/>
      <c r="E729" s="56"/>
      <c r="F729" s="56"/>
      <c r="G729" s="56"/>
      <c r="H729" s="56"/>
      <c r="I729" s="55"/>
      <c r="J729" s="57"/>
      <c r="K729" s="57"/>
      <c r="L729" s="57"/>
      <c r="M729" s="57"/>
      <c r="N729" s="57"/>
    </row>
    <row r="730" spans="2:14" ht="18.75">
      <c r="B730" s="55"/>
      <c r="C730" s="56"/>
      <c r="D730" s="56"/>
      <c r="E730" s="56"/>
      <c r="F730" s="56"/>
      <c r="G730" s="56"/>
      <c r="H730" s="56"/>
      <c r="I730" s="55"/>
      <c r="J730" s="57"/>
      <c r="K730" s="57"/>
      <c r="L730" s="57"/>
      <c r="M730" s="57"/>
      <c r="N730" s="57"/>
    </row>
    <row r="731" spans="2:14" ht="18.75">
      <c r="B731" s="55"/>
      <c r="C731" s="56"/>
      <c r="D731" s="56"/>
      <c r="E731" s="56"/>
      <c r="F731" s="56"/>
      <c r="G731" s="56"/>
      <c r="H731" s="56"/>
      <c r="I731" s="55"/>
      <c r="J731" s="57"/>
      <c r="K731" s="57"/>
      <c r="L731" s="57"/>
      <c r="M731" s="57"/>
      <c r="N731" s="57"/>
    </row>
    <row r="732" spans="2:14" ht="18.75">
      <c r="B732" s="55"/>
      <c r="C732" s="56"/>
      <c r="D732" s="56"/>
      <c r="E732" s="56"/>
      <c r="F732" s="56"/>
      <c r="G732" s="56"/>
      <c r="H732" s="56"/>
      <c r="I732" s="55"/>
      <c r="J732" s="57"/>
      <c r="K732" s="57"/>
      <c r="L732" s="57"/>
      <c r="M732" s="57"/>
      <c r="N732" s="57"/>
    </row>
    <row r="733" spans="2:14" ht="18.75">
      <c r="B733" s="55"/>
      <c r="C733" s="56"/>
      <c r="D733" s="56"/>
      <c r="E733" s="56"/>
      <c r="F733" s="56"/>
      <c r="G733" s="56"/>
      <c r="H733" s="56"/>
      <c r="I733" s="55"/>
      <c r="J733" s="57"/>
      <c r="K733" s="57"/>
      <c r="L733" s="57"/>
      <c r="M733" s="57"/>
      <c r="N733" s="57"/>
    </row>
    <row r="734" spans="2:14" ht="18.75">
      <c r="B734" s="55"/>
      <c r="C734" s="56"/>
      <c r="D734" s="56"/>
      <c r="E734" s="56"/>
      <c r="F734" s="56"/>
      <c r="G734" s="56"/>
      <c r="H734" s="56"/>
      <c r="I734" s="55"/>
      <c r="J734" s="57"/>
      <c r="K734" s="57"/>
      <c r="L734" s="57"/>
      <c r="M734" s="57"/>
      <c r="N734" s="57"/>
    </row>
    <row r="735" spans="2:14" ht="18.75">
      <c r="B735" s="55"/>
      <c r="C735" s="56"/>
      <c r="D735" s="56"/>
      <c r="E735" s="56"/>
      <c r="F735" s="56"/>
      <c r="G735" s="56"/>
      <c r="H735" s="56"/>
      <c r="I735" s="55"/>
      <c r="J735" s="57"/>
      <c r="K735" s="57"/>
      <c r="L735" s="57"/>
      <c r="M735" s="57"/>
      <c r="N735" s="57"/>
    </row>
    <row r="736" spans="2:14" ht="18.75">
      <c r="B736" s="55"/>
      <c r="C736" s="56"/>
      <c r="D736" s="56"/>
      <c r="E736" s="56"/>
      <c r="F736" s="56"/>
      <c r="G736" s="56"/>
      <c r="H736" s="56"/>
      <c r="I736" s="55"/>
      <c r="J736" s="57"/>
      <c r="K736" s="57"/>
      <c r="L736" s="57"/>
      <c r="M736" s="57"/>
      <c r="N736" s="57"/>
    </row>
    <row r="737" spans="2:14" ht="18.75">
      <c r="B737" s="55"/>
      <c r="C737" s="56"/>
      <c r="D737" s="56"/>
      <c r="E737" s="56"/>
      <c r="F737" s="56"/>
      <c r="G737" s="56"/>
      <c r="H737" s="56"/>
      <c r="I737" s="55"/>
      <c r="J737" s="57"/>
      <c r="K737" s="57"/>
      <c r="L737" s="57"/>
      <c r="M737" s="57"/>
      <c r="N737" s="57"/>
    </row>
    <row r="738" spans="2:14" ht="18.75">
      <c r="B738" s="55"/>
      <c r="C738" s="56"/>
      <c r="D738" s="56"/>
      <c r="E738" s="56"/>
      <c r="F738" s="56"/>
      <c r="G738" s="56"/>
      <c r="H738" s="56"/>
      <c r="I738" s="55"/>
      <c r="J738" s="57"/>
      <c r="K738" s="57"/>
      <c r="L738" s="57"/>
      <c r="M738" s="57"/>
      <c r="N738" s="57"/>
    </row>
    <row r="739" spans="2:14" ht="18.75">
      <c r="B739" s="55"/>
      <c r="C739" s="56"/>
      <c r="D739" s="56"/>
      <c r="E739" s="56"/>
      <c r="F739" s="56"/>
      <c r="G739" s="56"/>
      <c r="H739" s="56"/>
      <c r="I739" s="55"/>
      <c r="J739" s="57"/>
      <c r="K739" s="57"/>
      <c r="L739" s="57"/>
      <c r="M739" s="57"/>
      <c r="N739" s="57"/>
    </row>
    <row r="740" spans="2:14" ht="18.75">
      <c r="B740" s="55"/>
      <c r="C740" s="56"/>
      <c r="D740" s="56"/>
      <c r="E740" s="56"/>
      <c r="F740" s="56"/>
      <c r="G740" s="56"/>
      <c r="H740" s="56"/>
      <c r="I740" s="55"/>
      <c r="J740" s="57"/>
      <c r="K740" s="57"/>
      <c r="L740" s="57"/>
      <c r="M740" s="57"/>
      <c r="N740" s="57"/>
    </row>
    <row r="741" spans="2:14" ht="18.75">
      <c r="B741" s="55"/>
      <c r="C741" s="56"/>
      <c r="D741" s="56"/>
      <c r="E741" s="56"/>
      <c r="F741" s="56"/>
      <c r="G741" s="56"/>
      <c r="H741" s="56"/>
      <c r="I741" s="55"/>
      <c r="J741" s="57"/>
      <c r="K741" s="57"/>
      <c r="L741" s="57"/>
      <c r="M741" s="57"/>
      <c r="N741" s="57"/>
    </row>
    <row r="742" spans="2:14" ht="18.75">
      <c r="B742" s="55"/>
      <c r="C742" s="56"/>
      <c r="D742" s="56"/>
      <c r="E742" s="56"/>
      <c r="F742" s="56"/>
      <c r="G742" s="56"/>
      <c r="H742" s="56"/>
      <c r="I742" s="55"/>
      <c r="J742" s="57"/>
      <c r="K742" s="57"/>
      <c r="L742" s="57"/>
      <c r="M742" s="57"/>
      <c r="N742" s="57"/>
    </row>
    <row r="743" spans="2:14" ht="18.75">
      <c r="B743" s="55"/>
      <c r="C743" s="56"/>
      <c r="D743" s="56"/>
      <c r="E743" s="56"/>
      <c r="F743" s="56"/>
      <c r="G743" s="56"/>
      <c r="H743" s="56"/>
      <c r="I743" s="55"/>
      <c r="J743" s="57"/>
      <c r="K743" s="57"/>
      <c r="L743" s="57"/>
      <c r="M743" s="57"/>
      <c r="N743" s="57"/>
    </row>
    <row r="744" spans="2:14" ht="18.75">
      <c r="B744" s="55"/>
      <c r="C744" s="56"/>
      <c r="D744" s="56"/>
      <c r="E744" s="56"/>
      <c r="F744" s="56"/>
      <c r="G744" s="56"/>
      <c r="H744" s="56"/>
      <c r="I744" s="55"/>
      <c r="J744" s="57"/>
      <c r="K744" s="57"/>
      <c r="L744" s="57"/>
      <c r="M744" s="57"/>
      <c r="N744" s="57"/>
    </row>
    <row r="745" spans="2:14" ht="18.75">
      <c r="B745" s="55"/>
      <c r="C745" s="56"/>
      <c r="D745" s="56"/>
      <c r="E745" s="56"/>
      <c r="F745" s="56"/>
      <c r="G745" s="56"/>
      <c r="H745" s="56"/>
      <c r="I745" s="55"/>
      <c r="J745" s="57"/>
      <c r="K745" s="57"/>
      <c r="L745" s="57"/>
      <c r="M745" s="57"/>
      <c r="N745" s="57"/>
    </row>
    <row r="746" spans="2:14" ht="18.75">
      <c r="B746" s="55"/>
      <c r="C746" s="56"/>
      <c r="D746" s="56"/>
      <c r="E746" s="56"/>
      <c r="F746" s="56"/>
      <c r="G746" s="56"/>
      <c r="H746" s="56"/>
      <c r="I746" s="55"/>
      <c r="J746" s="57"/>
      <c r="K746" s="57"/>
      <c r="L746" s="57"/>
      <c r="M746" s="57"/>
      <c r="N746" s="57"/>
    </row>
    <row r="747" spans="2:14" ht="18.75">
      <c r="B747" s="55"/>
      <c r="C747" s="56"/>
      <c r="D747" s="56"/>
      <c r="E747" s="56"/>
      <c r="F747" s="56"/>
      <c r="G747" s="56"/>
      <c r="H747" s="56"/>
      <c r="I747" s="55"/>
      <c r="J747" s="57"/>
      <c r="K747" s="57"/>
      <c r="L747" s="57"/>
      <c r="M747" s="57"/>
      <c r="N747" s="57"/>
    </row>
    <row r="748" spans="2:14" ht="18.75">
      <c r="B748" s="55"/>
      <c r="C748" s="56"/>
      <c r="D748" s="56"/>
      <c r="E748" s="56"/>
      <c r="F748" s="56"/>
      <c r="G748" s="56"/>
      <c r="H748" s="56"/>
      <c r="I748" s="55"/>
      <c r="J748" s="57"/>
      <c r="K748" s="57"/>
      <c r="L748" s="57"/>
      <c r="M748" s="57"/>
      <c r="N748" s="57"/>
    </row>
    <row r="749" spans="2:14" ht="18.75">
      <c r="B749" s="55"/>
      <c r="C749" s="56"/>
      <c r="D749" s="56"/>
      <c r="E749" s="56"/>
      <c r="F749" s="56"/>
      <c r="G749" s="56"/>
      <c r="H749" s="56"/>
      <c r="I749" s="55"/>
      <c r="J749" s="57"/>
      <c r="K749" s="57"/>
      <c r="L749" s="57"/>
      <c r="M749" s="57"/>
      <c r="N749" s="57"/>
    </row>
    <row r="750" spans="2:14" ht="18.75">
      <c r="B750" s="55"/>
      <c r="C750" s="56"/>
      <c r="D750" s="56"/>
      <c r="E750" s="56"/>
      <c r="F750" s="56"/>
      <c r="G750" s="56"/>
      <c r="H750" s="56"/>
      <c r="I750" s="55"/>
      <c r="J750" s="57"/>
      <c r="K750" s="57"/>
      <c r="L750" s="57"/>
      <c r="M750" s="57"/>
      <c r="N750" s="57"/>
    </row>
    <row r="751" spans="2:14" ht="18.75">
      <c r="B751" s="55"/>
      <c r="C751" s="56"/>
      <c r="D751" s="56"/>
      <c r="E751" s="56"/>
      <c r="F751" s="56"/>
      <c r="G751" s="56"/>
      <c r="H751" s="56"/>
      <c r="I751" s="55"/>
      <c r="J751" s="57"/>
      <c r="K751" s="57"/>
      <c r="L751" s="57"/>
      <c r="M751" s="57"/>
      <c r="N751" s="57"/>
    </row>
    <row r="752" spans="2:14" ht="18.75">
      <c r="B752" s="55"/>
      <c r="C752" s="56"/>
      <c r="D752" s="56"/>
      <c r="E752" s="56"/>
      <c r="F752" s="56"/>
      <c r="G752" s="56"/>
      <c r="H752" s="56"/>
      <c r="I752" s="55"/>
      <c r="J752" s="57"/>
      <c r="K752" s="57"/>
      <c r="L752" s="57"/>
      <c r="M752" s="57"/>
      <c r="N752" s="57"/>
    </row>
    <row r="753" spans="2:14" ht="18.75">
      <c r="B753" s="55"/>
      <c r="C753" s="56"/>
      <c r="D753" s="56"/>
      <c r="E753" s="56"/>
      <c r="F753" s="56"/>
      <c r="G753" s="56"/>
      <c r="H753" s="56"/>
      <c r="I753" s="55"/>
      <c r="J753" s="57"/>
      <c r="K753" s="57"/>
      <c r="L753" s="57"/>
      <c r="M753" s="57"/>
      <c r="N753" s="57"/>
    </row>
    <row r="754" spans="2:14" ht="18.75">
      <c r="B754" s="55"/>
      <c r="C754" s="56"/>
      <c r="D754" s="56"/>
      <c r="E754" s="56"/>
      <c r="F754" s="56"/>
      <c r="G754" s="56"/>
      <c r="H754" s="56"/>
      <c r="I754" s="55"/>
      <c r="J754" s="57"/>
      <c r="K754" s="57"/>
      <c r="L754" s="57"/>
      <c r="M754" s="57"/>
      <c r="N754" s="57"/>
    </row>
    <row r="755" spans="2:14" ht="18.75">
      <c r="B755" s="55"/>
      <c r="C755" s="56"/>
      <c r="D755" s="56"/>
      <c r="E755" s="56"/>
      <c r="F755" s="56"/>
      <c r="G755" s="56"/>
      <c r="H755" s="56"/>
      <c r="I755" s="55"/>
      <c r="J755" s="57"/>
      <c r="K755" s="57"/>
      <c r="L755" s="57"/>
      <c r="M755" s="57"/>
      <c r="N755" s="57"/>
    </row>
    <row r="756" spans="2:14" ht="18.75">
      <c r="B756" s="55"/>
      <c r="C756" s="56"/>
      <c r="D756" s="56"/>
      <c r="E756" s="56"/>
      <c r="F756" s="56"/>
      <c r="G756" s="56"/>
      <c r="H756" s="56"/>
      <c r="I756" s="55"/>
      <c r="J756" s="57"/>
      <c r="K756" s="57"/>
      <c r="L756" s="57"/>
      <c r="M756" s="57"/>
      <c r="N756" s="57"/>
    </row>
    <row r="757" spans="2:14" ht="18.75">
      <c r="B757" s="55"/>
      <c r="C757" s="56"/>
      <c r="D757" s="56"/>
      <c r="E757" s="56"/>
      <c r="F757" s="56"/>
      <c r="G757" s="56"/>
      <c r="H757" s="56"/>
      <c r="I757" s="55"/>
      <c r="J757" s="57"/>
      <c r="K757" s="57"/>
      <c r="L757" s="57"/>
      <c r="M757" s="57"/>
      <c r="N757" s="57"/>
    </row>
    <row r="758" spans="2:14" ht="18.75">
      <c r="B758" s="55"/>
      <c r="C758" s="56"/>
      <c r="D758" s="56"/>
      <c r="E758" s="56"/>
      <c r="F758" s="56"/>
      <c r="G758" s="56"/>
      <c r="H758" s="56"/>
      <c r="I758" s="55"/>
      <c r="J758" s="57"/>
      <c r="K758" s="57"/>
      <c r="L758" s="57"/>
      <c r="M758" s="57"/>
      <c r="N758" s="57"/>
    </row>
    <row r="759" spans="2:14" ht="18.75">
      <c r="B759" s="55"/>
      <c r="C759" s="56"/>
      <c r="D759" s="56"/>
      <c r="E759" s="56"/>
      <c r="F759" s="56"/>
      <c r="G759" s="56"/>
      <c r="H759" s="56"/>
      <c r="I759" s="55"/>
      <c r="J759" s="57"/>
      <c r="K759" s="57"/>
      <c r="L759" s="57"/>
      <c r="M759" s="57"/>
      <c r="N759" s="57"/>
    </row>
    <row r="760" spans="2:14" ht="18.75">
      <c r="B760" s="55"/>
      <c r="C760" s="56"/>
      <c r="D760" s="56"/>
      <c r="E760" s="56"/>
      <c r="F760" s="56"/>
      <c r="G760" s="56"/>
      <c r="H760" s="56"/>
      <c r="I760" s="55"/>
      <c r="J760" s="57"/>
      <c r="K760" s="57"/>
      <c r="L760" s="57"/>
      <c r="M760" s="57"/>
      <c r="N760" s="57"/>
    </row>
    <row r="761" spans="2:14" ht="18.75">
      <c r="B761" s="55"/>
      <c r="C761" s="56"/>
      <c r="D761" s="56"/>
      <c r="E761" s="56"/>
      <c r="F761" s="56"/>
      <c r="G761" s="56"/>
      <c r="H761" s="56"/>
      <c r="I761" s="55"/>
      <c r="J761" s="57"/>
      <c r="K761" s="57"/>
      <c r="L761" s="57"/>
      <c r="M761" s="57"/>
      <c r="N761" s="57"/>
    </row>
    <row r="762" spans="2:14" ht="18.75">
      <c r="B762" s="55"/>
      <c r="C762" s="56"/>
      <c r="D762" s="56"/>
      <c r="E762" s="56"/>
      <c r="F762" s="56"/>
      <c r="G762" s="56"/>
      <c r="H762" s="56"/>
      <c r="I762" s="55"/>
      <c r="J762" s="57"/>
      <c r="K762" s="57"/>
      <c r="L762" s="57"/>
      <c r="M762" s="57"/>
      <c r="N762" s="57"/>
    </row>
    <row r="763" spans="2:14" ht="18.75">
      <c r="B763" s="55"/>
      <c r="C763" s="56"/>
      <c r="D763" s="56"/>
      <c r="E763" s="56"/>
      <c r="F763" s="56"/>
      <c r="G763" s="56"/>
      <c r="H763" s="56"/>
      <c r="I763" s="55"/>
      <c r="J763" s="57"/>
      <c r="K763" s="57"/>
      <c r="L763" s="57"/>
      <c r="M763" s="57"/>
      <c r="N763" s="57"/>
    </row>
    <row r="764" spans="2:14" ht="18.75">
      <c r="B764" s="55"/>
      <c r="C764" s="56"/>
      <c r="D764" s="56"/>
      <c r="E764" s="56"/>
      <c r="F764" s="56"/>
      <c r="G764" s="56"/>
      <c r="H764" s="56"/>
      <c r="I764" s="55"/>
      <c r="J764" s="57"/>
      <c r="K764" s="57"/>
      <c r="L764" s="57"/>
      <c r="M764" s="57"/>
      <c r="N764" s="57"/>
    </row>
    <row r="765" spans="2:14" ht="18.75">
      <c r="B765" s="55"/>
      <c r="C765" s="56"/>
      <c r="D765" s="56"/>
      <c r="E765" s="56"/>
      <c r="F765" s="56"/>
      <c r="G765" s="56"/>
      <c r="H765" s="56"/>
      <c r="I765" s="55"/>
      <c r="J765" s="57"/>
      <c r="K765" s="57"/>
      <c r="L765" s="57"/>
      <c r="M765" s="57"/>
      <c r="N765" s="57"/>
    </row>
    <row r="766" spans="2:14" ht="18.75">
      <c r="B766" s="55"/>
      <c r="C766" s="56"/>
      <c r="D766" s="56"/>
      <c r="E766" s="56"/>
      <c r="F766" s="56"/>
      <c r="G766" s="56"/>
      <c r="H766" s="56"/>
      <c r="I766" s="55"/>
      <c r="J766" s="57"/>
      <c r="K766" s="57"/>
      <c r="L766" s="57"/>
      <c r="M766" s="57"/>
      <c r="N766" s="57"/>
    </row>
    <row r="767" spans="2:14" ht="18.75">
      <c r="B767" s="55"/>
      <c r="C767" s="56"/>
      <c r="D767" s="56"/>
      <c r="E767" s="56"/>
      <c r="F767" s="56"/>
      <c r="G767" s="56"/>
      <c r="H767" s="56"/>
      <c r="I767" s="55"/>
      <c r="J767" s="57"/>
      <c r="K767" s="57"/>
      <c r="L767" s="57"/>
      <c r="M767" s="57"/>
      <c r="N767" s="57"/>
    </row>
    <row r="768" spans="2:14" ht="18.75">
      <c r="B768" s="55"/>
      <c r="C768" s="56"/>
      <c r="D768" s="56"/>
      <c r="E768" s="56"/>
      <c r="F768" s="56"/>
      <c r="G768" s="56"/>
      <c r="H768" s="56"/>
      <c r="I768" s="55"/>
      <c r="J768" s="57"/>
      <c r="K768" s="57"/>
      <c r="L768" s="57"/>
      <c r="M768" s="57"/>
      <c r="N768" s="57"/>
    </row>
    <row r="769" spans="2:14" ht="18.75">
      <c r="B769" s="55"/>
      <c r="C769" s="56"/>
      <c r="D769" s="56"/>
      <c r="E769" s="56"/>
      <c r="F769" s="56"/>
      <c r="G769" s="56"/>
      <c r="H769" s="56"/>
      <c r="I769" s="55"/>
      <c r="J769" s="57"/>
      <c r="K769" s="57"/>
      <c r="L769" s="57"/>
      <c r="M769" s="57"/>
      <c r="N769" s="57"/>
    </row>
    <row r="770" spans="2:14" ht="18.75">
      <c r="B770" s="55"/>
      <c r="C770" s="56"/>
      <c r="D770" s="56"/>
      <c r="E770" s="56"/>
      <c r="F770" s="56"/>
      <c r="G770" s="56"/>
      <c r="H770" s="56"/>
      <c r="I770" s="55"/>
      <c r="J770" s="57"/>
      <c r="K770" s="57"/>
      <c r="L770" s="57"/>
      <c r="M770" s="57"/>
      <c r="N770" s="57"/>
    </row>
    <row r="771" spans="2:14" ht="18.75">
      <c r="B771" s="55"/>
      <c r="C771" s="56"/>
      <c r="D771" s="56"/>
      <c r="E771" s="56"/>
      <c r="F771" s="56"/>
      <c r="G771" s="56"/>
      <c r="H771" s="56"/>
      <c r="I771" s="55"/>
      <c r="J771" s="57"/>
      <c r="K771" s="57"/>
      <c r="L771" s="57"/>
      <c r="M771" s="57"/>
      <c r="N771" s="57"/>
    </row>
    <row r="772" spans="2:14" ht="18.75">
      <c r="B772" s="55"/>
      <c r="C772" s="56"/>
      <c r="D772" s="56"/>
      <c r="E772" s="56"/>
      <c r="F772" s="56"/>
      <c r="G772" s="56"/>
      <c r="H772" s="56"/>
      <c r="I772" s="55"/>
      <c r="J772" s="57"/>
      <c r="K772" s="57"/>
      <c r="L772" s="57"/>
      <c r="M772" s="57"/>
      <c r="N772" s="57"/>
    </row>
    <row r="773" spans="2:14" ht="18.75">
      <c r="B773" s="55"/>
      <c r="C773" s="56"/>
      <c r="D773" s="56"/>
      <c r="E773" s="56"/>
      <c r="F773" s="56"/>
      <c r="G773" s="56"/>
      <c r="H773" s="56"/>
      <c r="I773" s="55"/>
      <c r="J773" s="57"/>
      <c r="K773" s="57"/>
      <c r="L773" s="57"/>
      <c r="M773" s="57"/>
      <c r="N773" s="57"/>
    </row>
    <row r="774" spans="2:14" ht="18.75">
      <c r="B774" s="55"/>
      <c r="C774" s="56"/>
      <c r="D774" s="56"/>
      <c r="E774" s="56"/>
      <c r="F774" s="56"/>
      <c r="G774" s="56"/>
      <c r="H774" s="56"/>
      <c r="I774" s="55"/>
      <c r="J774" s="57"/>
      <c r="K774" s="57"/>
      <c r="L774" s="57"/>
      <c r="M774" s="57"/>
      <c r="N774" s="57"/>
    </row>
    <row r="775" spans="2:14" ht="18.75">
      <c r="B775" s="55"/>
      <c r="C775" s="56"/>
      <c r="D775" s="56"/>
      <c r="E775" s="56"/>
      <c r="F775" s="56"/>
      <c r="G775" s="56"/>
      <c r="H775" s="56"/>
      <c r="I775" s="55"/>
      <c r="J775" s="57"/>
      <c r="K775" s="57"/>
      <c r="L775" s="57"/>
      <c r="M775" s="57"/>
      <c r="N775" s="57"/>
    </row>
    <row r="776" spans="2:14" ht="18.75">
      <c r="B776" s="55"/>
      <c r="C776" s="56"/>
      <c r="D776" s="56"/>
      <c r="E776" s="56"/>
      <c r="F776" s="56"/>
      <c r="G776" s="56"/>
      <c r="H776" s="56"/>
      <c r="I776" s="55"/>
      <c r="J776" s="57"/>
      <c r="K776" s="57"/>
      <c r="L776" s="57"/>
      <c r="M776" s="57"/>
      <c r="N776" s="57"/>
    </row>
    <row r="777" spans="2:14" ht="18.75">
      <c r="B777" s="55"/>
      <c r="C777" s="56"/>
      <c r="D777" s="56"/>
      <c r="E777" s="56"/>
      <c r="F777" s="56"/>
      <c r="G777" s="56"/>
      <c r="H777" s="56"/>
      <c r="I777" s="55"/>
      <c r="J777" s="57"/>
      <c r="K777" s="57"/>
      <c r="L777" s="57"/>
      <c r="M777" s="57"/>
      <c r="N777" s="57"/>
    </row>
    <row r="778" spans="2:14" ht="18.75">
      <c r="B778" s="55"/>
      <c r="C778" s="56"/>
      <c r="D778" s="56"/>
      <c r="E778" s="56"/>
      <c r="F778" s="56"/>
      <c r="G778" s="56"/>
      <c r="H778" s="56"/>
      <c r="I778" s="55"/>
      <c r="J778" s="57"/>
      <c r="K778" s="57"/>
      <c r="L778" s="57"/>
      <c r="M778" s="57"/>
      <c r="N778" s="57"/>
    </row>
    <row r="779" spans="2:14" ht="18.75">
      <c r="B779" s="55"/>
      <c r="C779" s="56"/>
      <c r="D779" s="56"/>
      <c r="E779" s="56"/>
      <c r="F779" s="56"/>
      <c r="G779" s="56"/>
      <c r="H779" s="56"/>
      <c r="I779" s="55"/>
      <c r="J779" s="57"/>
      <c r="K779" s="57"/>
      <c r="L779" s="57"/>
      <c r="M779" s="57"/>
      <c r="N779" s="57"/>
    </row>
    <row r="780" spans="2:14" ht="18.75">
      <c r="B780" s="55"/>
      <c r="C780" s="56"/>
      <c r="D780" s="56"/>
      <c r="E780" s="56"/>
      <c r="F780" s="56"/>
      <c r="G780" s="56"/>
      <c r="H780" s="56"/>
      <c r="I780" s="55"/>
      <c r="J780" s="57"/>
      <c r="K780" s="57"/>
      <c r="L780" s="57"/>
      <c r="M780" s="57"/>
      <c r="N780" s="57"/>
    </row>
    <row r="781" spans="2:14" ht="18.75">
      <c r="B781" s="55"/>
      <c r="C781" s="56"/>
      <c r="D781" s="56"/>
      <c r="E781" s="56"/>
      <c r="F781" s="56"/>
      <c r="G781" s="56"/>
      <c r="H781" s="56"/>
      <c r="I781" s="55"/>
      <c r="J781" s="57"/>
      <c r="K781" s="57"/>
      <c r="L781" s="57"/>
      <c r="M781" s="57"/>
      <c r="N781" s="57"/>
    </row>
    <row r="782" spans="2:14" ht="18.75">
      <c r="B782" s="55"/>
      <c r="C782" s="56"/>
      <c r="D782" s="56"/>
      <c r="E782" s="56"/>
      <c r="F782" s="56"/>
      <c r="G782" s="56"/>
      <c r="H782" s="56"/>
      <c r="I782" s="55"/>
      <c r="J782" s="57"/>
      <c r="K782" s="57"/>
      <c r="L782" s="57"/>
      <c r="M782" s="57"/>
      <c r="N782" s="57"/>
    </row>
    <row r="783" spans="2:14" ht="18.75">
      <c r="B783" s="55"/>
      <c r="C783" s="56"/>
      <c r="D783" s="56"/>
      <c r="E783" s="56"/>
      <c r="F783" s="56"/>
      <c r="G783" s="56"/>
      <c r="H783" s="56"/>
      <c r="I783" s="55"/>
      <c r="J783" s="57"/>
      <c r="K783" s="57"/>
      <c r="L783" s="57"/>
      <c r="M783" s="57"/>
      <c r="N783" s="57"/>
    </row>
    <row r="784" spans="2:14" ht="18.75">
      <c r="B784" s="55"/>
      <c r="C784" s="56"/>
      <c r="D784" s="56"/>
      <c r="E784" s="56"/>
      <c r="F784" s="56"/>
      <c r="G784" s="56"/>
      <c r="H784" s="56"/>
      <c r="I784" s="55"/>
      <c r="J784" s="57"/>
      <c r="K784" s="57"/>
      <c r="L784" s="57"/>
      <c r="M784" s="57"/>
      <c r="N784" s="57"/>
    </row>
    <row r="785" spans="2:14" ht="18.75">
      <c r="B785" s="55"/>
      <c r="C785" s="56"/>
      <c r="D785" s="56"/>
      <c r="E785" s="56"/>
      <c r="F785" s="56"/>
      <c r="G785" s="56"/>
      <c r="H785" s="56"/>
      <c r="I785" s="55"/>
      <c r="J785" s="57"/>
      <c r="K785" s="57"/>
      <c r="L785" s="57"/>
      <c r="M785" s="57"/>
      <c r="N785" s="57"/>
    </row>
    <row r="786" spans="2:14" ht="18.75">
      <c r="B786" s="55"/>
      <c r="C786" s="56"/>
      <c r="D786" s="56"/>
      <c r="E786" s="56"/>
      <c r="F786" s="56"/>
      <c r="G786" s="56"/>
      <c r="H786" s="56"/>
      <c r="I786" s="55"/>
      <c r="J786" s="57"/>
      <c r="K786" s="57"/>
      <c r="L786" s="57"/>
      <c r="M786" s="57"/>
      <c r="N786" s="57"/>
    </row>
    <row r="787" spans="2:14" ht="18.75">
      <c r="B787" s="55"/>
      <c r="C787" s="56"/>
      <c r="D787" s="56"/>
      <c r="E787" s="56"/>
      <c r="F787" s="56"/>
      <c r="G787" s="56"/>
      <c r="H787" s="56"/>
      <c r="I787" s="55"/>
      <c r="J787" s="57"/>
      <c r="K787" s="57"/>
      <c r="L787" s="57"/>
      <c r="M787" s="57"/>
      <c r="N787" s="57"/>
    </row>
    <row r="788" spans="2:14" ht="18.75">
      <c r="B788" s="55"/>
      <c r="C788" s="56"/>
      <c r="D788" s="56"/>
      <c r="E788" s="56"/>
      <c r="F788" s="56"/>
      <c r="G788" s="56"/>
      <c r="H788" s="56"/>
      <c r="I788" s="55"/>
      <c r="J788" s="57"/>
      <c r="K788" s="57"/>
      <c r="L788" s="57"/>
      <c r="M788" s="57"/>
      <c r="N788" s="57"/>
    </row>
    <row r="789" spans="2:14" ht="18.75">
      <c r="B789" s="55"/>
      <c r="C789" s="56"/>
      <c r="D789" s="56"/>
      <c r="E789" s="56"/>
      <c r="F789" s="56"/>
      <c r="G789" s="56"/>
      <c r="H789" s="56"/>
      <c r="I789" s="55"/>
      <c r="J789" s="57"/>
      <c r="K789" s="57"/>
      <c r="L789" s="57"/>
      <c r="M789" s="57"/>
      <c r="N789" s="57"/>
    </row>
    <row r="790" spans="2:14" ht="18.75">
      <c r="B790" s="55"/>
      <c r="C790" s="56"/>
      <c r="D790" s="56"/>
      <c r="E790" s="56"/>
      <c r="F790" s="56"/>
      <c r="G790" s="56"/>
      <c r="H790" s="56"/>
      <c r="I790" s="55"/>
      <c r="J790" s="57"/>
      <c r="K790" s="57"/>
      <c r="L790" s="57"/>
      <c r="M790" s="57"/>
      <c r="N790" s="57"/>
    </row>
    <row r="791" spans="2:14" ht="18.75">
      <c r="B791" s="55"/>
      <c r="C791" s="56"/>
      <c r="D791" s="56"/>
      <c r="E791" s="56"/>
      <c r="F791" s="56"/>
      <c r="G791" s="56"/>
      <c r="H791" s="56"/>
      <c r="I791" s="55"/>
      <c r="J791" s="57"/>
      <c r="K791" s="57"/>
      <c r="L791" s="57"/>
      <c r="M791" s="57"/>
      <c r="N791" s="57"/>
    </row>
    <row r="792" spans="2:14" ht="18.75">
      <c r="B792" s="55"/>
      <c r="C792" s="56"/>
      <c r="D792" s="56"/>
      <c r="E792" s="56"/>
      <c r="F792" s="56"/>
      <c r="G792" s="56"/>
      <c r="H792" s="56"/>
      <c r="I792" s="55"/>
      <c r="J792" s="57"/>
      <c r="K792" s="57"/>
      <c r="L792" s="57"/>
      <c r="M792" s="57"/>
      <c r="N792" s="57"/>
    </row>
    <row r="793" spans="2:14" ht="18.75">
      <c r="B793" s="55"/>
      <c r="C793" s="56"/>
      <c r="D793" s="56"/>
      <c r="E793" s="56"/>
      <c r="F793" s="56"/>
      <c r="G793" s="56"/>
      <c r="H793" s="56"/>
      <c r="I793" s="55"/>
      <c r="J793" s="57"/>
      <c r="K793" s="57"/>
      <c r="L793" s="57"/>
      <c r="M793" s="57"/>
      <c r="N793" s="57"/>
    </row>
    <row r="794" spans="2:14" ht="18.75">
      <c r="B794" s="55"/>
      <c r="C794" s="56"/>
      <c r="D794" s="56"/>
      <c r="E794" s="56"/>
      <c r="F794" s="56"/>
      <c r="G794" s="56"/>
      <c r="H794" s="56"/>
      <c r="I794" s="55"/>
      <c r="J794" s="57"/>
      <c r="K794" s="57"/>
      <c r="L794" s="57"/>
      <c r="M794" s="57"/>
      <c r="N794" s="57"/>
    </row>
    <row r="795" spans="2:14" ht="18.75">
      <c r="B795" s="55"/>
      <c r="C795" s="56"/>
      <c r="D795" s="56"/>
      <c r="E795" s="56"/>
      <c r="F795" s="56"/>
      <c r="G795" s="56"/>
      <c r="H795" s="56"/>
      <c r="I795" s="55"/>
      <c r="J795" s="57"/>
      <c r="K795" s="57"/>
      <c r="L795" s="57"/>
      <c r="M795" s="57"/>
      <c r="N795" s="57"/>
    </row>
    <row r="796" spans="2:14" ht="18.75">
      <c r="B796" s="55"/>
      <c r="C796" s="56"/>
      <c r="D796" s="56"/>
      <c r="E796" s="56"/>
      <c r="F796" s="56"/>
      <c r="G796" s="56"/>
      <c r="H796" s="56"/>
      <c r="I796" s="55"/>
      <c r="J796" s="57"/>
      <c r="K796" s="57"/>
      <c r="L796" s="57"/>
      <c r="M796" s="57"/>
      <c r="N796" s="57"/>
    </row>
    <row r="797" spans="2:14" ht="18.75">
      <c r="B797" s="55"/>
      <c r="C797" s="56"/>
      <c r="D797" s="56"/>
      <c r="E797" s="56"/>
      <c r="F797" s="56"/>
      <c r="G797" s="56"/>
      <c r="H797" s="56"/>
      <c r="I797" s="55"/>
      <c r="J797" s="57"/>
      <c r="K797" s="57"/>
      <c r="L797" s="57"/>
      <c r="M797" s="57"/>
      <c r="N797" s="57"/>
    </row>
    <row r="798" spans="2:14" ht="18.75">
      <c r="B798" s="55"/>
      <c r="C798" s="56"/>
      <c r="D798" s="56"/>
      <c r="E798" s="56"/>
      <c r="F798" s="56"/>
      <c r="G798" s="56"/>
      <c r="H798" s="56"/>
      <c r="I798" s="55"/>
      <c r="J798" s="57"/>
      <c r="K798" s="57"/>
      <c r="L798" s="57"/>
      <c r="M798" s="57"/>
      <c r="N798" s="57"/>
    </row>
    <row r="799" spans="2:14" ht="18.75">
      <c r="B799" s="55"/>
      <c r="C799" s="56"/>
      <c r="D799" s="56"/>
      <c r="E799" s="56"/>
      <c r="F799" s="56"/>
      <c r="G799" s="56"/>
      <c r="H799" s="56"/>
      <c r="I799" s="55"/>
      <c r="J799" s="57"/>
      <c r="K799" s="57"/>
      <c r="L799" s="57"/>
      <c r="M799" s="57"/>
      <c r="N799" s="57"/>
    </row>
    <row r="800" spans="2:14" ht="18.75">
      <c r="B800" s="55"/>
      <c r="C800" s="56"/>
      <c r="D800" s="56"/>
      <c r="E800" s="56"/>
      <c r="F800" s="56"/>
      <c r="G800" s="56"/>
      <c r="H800" s="56"/>
      <c r="I800" s="55"/>
      <c r="J800" s="57"/>
      <c r="K800" s="57"/>
      <c r="L800" s="57"/>
      <c r="M800" s="57"/>
      <c r="N800" s="57"/>
    </row>
    <row r="801" spans="2:14" ht="18.75">
      <c r="B801" s="55"/>
      <c r="C801" s="56"/>
      <c r="D801" s="56"/>
      <c r="E801" s="56"/>
      <c r="F801" s="56"/>
      <c r="G801" s="56"/>
      <c r="H801" s="56"/>
      <c r="I801" s="55"/>
      <c r="J801" s="57"/>
      <c r="K801" s="57"/>
      <c r="L801" s="57"/>
      <c r="M801" s="57"/>
      <c r="N801" s="57"/>
    </row>
    <row r="802" spans="2:14" ht="18.75">
      <c r="B802" s="55"/>
      <c r="C802" s="56"/>
      <c r="D802" s="56"/>
      <c r="E802" s="56"/>
      <c r="F802" s="56"/>
      <c r="G802" s="56"/>
      <c r="H802" s="56"/>
      <c r="I802" s="55"/>
      <c r="J802" s="57"/>
      <c r="K802" s="57"/>
      <c r="L802" s="57"/>
      <c r="M802" s="57"/>
      <c r="N802" s="57"/>
    </row>
    <row r="803" spans="2:14" ht="18.75">
      <c r="B803" s="55"/>
      <c r="C803" s="56"/>
      <c r="D803" s="56"/>
      <c r="E803" s="56"/>
      <c r="F803" s="56"/>
      <c r="G803" s="56"/>
      <c r="H803" s="56"/>
      <c r="I803" s="55"/>
      <c r="J803" s="57"/>
      <c r="K803" s="57"/>
      <c r="L803" s="57"/>
      <c r="M803" s="57"/>
      <c r="N803" s="57"/>
    </row>
    <row r="804" spans="2:14" ht="18.75">
      <c r="B804" s="55"/>
      <c r="C804" s="56"/>
      <c r="D804" s="56"/>
      <c r="E804" s="56"/>
      <c r="F804" s="56"/>
      <c r="G804" s="56"/>
      <c r="H804" s="56"/>
      <c r="I804" s="55"/>
      <c r="J804" s="57"/>
      <c r="K804" s="57"/>
      <c r="L804" s="57"/>
      <c r="M804" s="57"/>
      <c r="N804" s="57"/>
    </row>
    <row r="805" spans="2:14" ht="18.75">
      <c r="B805" s="55"/>
      <c r="C805" s="56"/>
      <c r="D805" s="56"/>
      <c r="E805" s="56"/>
      <c r="F805" s="56"/>
      <c r="G805" s="56"/>
      <c r="H805" s="56"/>
      <c r="I805" s="55"/>
      <c r="J805" s="57"/>
      <c r="K805" s="57"/>
      <c r="L805" s="57"/>
      <c r="M805" s="57"/>
      <c r="N805" s="57"/>
    </row>
    <row r="806" spans="2:14" ht="18.75">
      <c r="B806" s="55"/>
      <c r="C806" s="56"/>
      <c r="D806" s="56"/>
      <c r="E806" s="56"/>
      <c r="F806" s="56"/>
      <c r="G806" s="56"/>
      <c r="H806" s="56"/>
      <c r="I806" s="55"/>
      <c r="J806" s="57"/>
      <c r="K806" s="57"/>
      <c r="L806" s="57"/>
      <c r="M806" s="57"/>
      <c r="N806" s="57"/>
    </row>
    <row r="807" spans="2:14" ht="18.75">
      <c r="B807" s="55"/>
      <c r="C807" s="56"/>
      <c r="D807" s="56"/>
      <c r="E807" s="56"/>
      <c r="F807" s="56"/>
      <c r="G807" s="56"/>
      <c r="H807" s="56"/>
      <c r="I807" s="55"/>
      <c r="J807" s="57"/>
      <c r="K807" s="57"/>
      <c r="L807" s="57"/>
      <c r="M807" s="57"/>
      <c r="N807" s="57"/>
    </row>
    <row r="808" spans="2:14" ht="18.75">
      <c r="B808" s="55"/>
      <c r="C808" s="56"/>
      <c r="D808" s="56"/>
      <c r="E808" s="56"/>
      <c r="F808" s="56"/>
      <c r="G808" s="56"/>
      <c r="H808" s="56"/>
      <c r="I808" s="55"/>
      <c r="J808" s="57"/>
      <c r="K808" s="57"/>
      <c r="L808" s="57"/>
      <c r="M808" s="57"/>
      <c r="N808" s="57"/>
    </row>
    <row r="809" spans="2:14" ht="18.75">
      <c r="B809" s="55"/>
      <c r="C809" s="56"/>
      <c r="D809" s="56"/>
      <c r="E809" s="56"/>
      <c r="F809" s="56"/>
      <c r="G809" s="56"/>
      <c r="H809" s="56"/>
      <c r="I809" s="55"/>
      <c r="J809" s="57"/>
      <c r="K809" s="57"/>
      <c r="L809" s="57"/>
      <c r="M809" s="57"/>
      <c r="N809" s="57"/>
    </row>
    <row r="810" spans="2:14" ht="18.75">
      <c r="B810" s="55"/>
      <c r="C810" s="56"/>
      <c r="D810" s="56"/>
      <c r="E810" s="56"/>
      <c r="F810" s="56"/>
      <c r="G810" s="56"/>
      <c r="H810" s="56"/>
      <c r="I810" s="55"/>
      <c r="J810" s="57"/>
      <c r="K810" s="57"/>
      <c r="L810" s="57"/>
      <c r="M810" s="57"/>
      <c r="N810" s="57"/>
    </row>
    <row r="811" spans="2:14" ht="18.75">
      <c r="B811" s="55"/>
      <c r="C811" s="56"/>
      <c r="D811" s="56"/>
      <c r="E811" s="56"/>
      <c r="F811" s="56"/>
      <c r="G811" s="56"/>
      <c r="H811" s="56"/>
      <c r="I811" s="55"/>
      <c r="J811" s="57"/>
      <c r="K811" s="57"/>
      <c r="L811" s="57"/>
      <c r="M811" s="57"/>
      <c r="N811" s="57"/>
    </row>
    <row r="812" spans="2:14" ht="18.75">
      <c r="B812" s="55"/>
      <c r="C812" s="56"/>
      <c r="D812" s="56"/>
      <c r="E812" s="56"/>
      <c r="F812" s="56"/>
      <c r="G812" s="56"/>
      <c r="H812" s="56"/>
      <c r="I812" s="55"/>
      <c r="J812" s="57"/>
      <c r="K812" s="57"/>
      <c r="L812" s="57"/>
      <c r="M812" s="57"/>
      <c r="N812" s="57"/>
    </row>
    <row r="813" spans="2:14" ht="18.75">
      <c r="B813" s="55"/>
      <c r="C813" s="56"/>
      <c r="D813" s="56"/>
      <c r="E813" s="56"/>
      <c r="F813" s="56"/>
      <c r="G813" s="56"/>
      <c r="H813" s="56"/>
      <c r="I813" s="55"/>
      <c r="J813" s="57"/>
      <c r="K813" s="57"/>
      <c r="L813" s="57"/>
      <c r="M813" s="57"/>
      <c r="N813" s="57"/>
    </row>
    <row r="814" spans="2:14" ht="18.75">
      <c r="B814" s="55"/>
      <c r="C814" s="56"/>
      <c r="D814" s="56"/>
      <c r="E814" s="56"/>
      <c r="F814" s="56"/>
      <c r="G814" s="56"/>
      <c r="H814" s="56"/>
      <c r="I814" s="55"/>
      <c r="J814" s="57"/>
      <c r="K814" s="57"/>
      <c r="L814" s="57"/>
      <c r="M814" s="57"/>
      <c r="N814" s="57"/>
    </row>
    <row r="815" spans="2:14" ht="18.75">
      <c r="B815" s="55"/>
      <c r="C815" s="56"/>
      <c r="D815" s="56"/>
      <c r="E815" s="56"/>
      <c r="F815" s="56"/>
      <c r="G815" s="56"/>
      <c r="H815" s="56"/>
      <c r="I815" s="55"/>
      <c r="J815" s="57"/>
      <c r="K815" s="57"/>
      <c r="L815" s="57"/>
      <c r="M815" s="57"/>
      <c r="N815" s="57"/>
    </row>
    <row r="816" spans="2:14" ht="18.75">
      <c r="B816" s="55"/>
      <c r="C816" s="56"/>
      <c r="D816" s="56"/>
      <c r="E816" s="56"/>
      <c r="F816" s="56"/>
      <c r="G816" s="56"/>
      <c r="H816" s="56"/>
      <c r="I816" s="55"/>
      <c r="J816" s="57"/>
      <c r="K816" s="57"/>
      <c r="L816" s="57"/>
      <c r="M816" s="57"/>
      <c r="N816" s="57"/>
    </row>
    <row r="817" spans="2:14" ht="18.75">
      <c r="B817" s="55"/>
      <c r="C817" s="56"/>
      <c r="D817" s="56"/>
      <c r="E817" s="56"/>
      <c r="F817" s="56"/>
      <c r="G817" s="56"/>
      <c r="H817" s="56"/>
      <c r="I817" s="55"/>
      <c r="J817" s="57"/>
      <c r="K817" s="57"/>
      <c r="L817" s="57"/>
      <c r="M817" s="57"/>
      <c r="N817" s="57"/>
    </row>
    <row r="818" spans="2:14" ht="18.75">
      <c r="B818" s="55"/>
      <c r="C818" s="56"/>
      <c r="D818" s="56"/>
      <c r="E818" s="56"/>
      <c r="F818" s="56"/>
      <c r="G818" s="56"/>
      <c r="H818" s="56"/>
      <c r="I818" s="55"/>
      <c r="J818" s="57"/>
      <c r="K818" s="57"/>
      <c r="L818" s="57"/>
      <c r="M818" s="57"/>
      <c r="N818" s="57"/>
    </row>
    <row r="819" spans="2:14" ht="18.75">
      <c r="B819" s="55"/>
      <c r="C819" s="56"/>
      <c r="D819" s="56"/>
      <c r="E819" s="56"/>
      <c r="F819" s="56"/>
      <c r="G819" s="56"/>
      <c r="H819" s="56"/>
      <c r="I819" s="55"/>
      <c r="J819" s="57"/>
      <c r="K819" s="57"/>
      <c r="L819" s="57"/>
      <c r="M819" s="57"/>
      <c r="N819" s="57"/>
    </row>
    <row r="820" spans="2:14" ht="18.75">
      <c r="B820" s="55"/>
      <c r="C820" s="56"/>
      <c r="D820" s="56"/>
      <c r="E820" s="56"/>
      <c r="F820" s="56"/>
      <c r="G820" s="56"/>
      <c r="H820" s="56"/>
      <c r="I820" s="55"/>
      <c r="J820" s="57"/>
      <c r="K820" s="57"/>
      <c r="L820" s="57"/>
      <c r="M820" s="57"/>
      <c r="N820" s="57"/>
    </row>
    <row r="821" spans="2:14" ht="18.75">
      <c r="B821" s="55"/>
      <c r="C821" s="56"/>
      <c r="D821" s="56"/>
      <c r="E821" s="56"/>
      <c r="F821" s="56"/>
      <c r="G821" s="56"/>
      <c r="H821" s="56"/>
      <c r="I821" s="55"/>
      <c r="J821" s="57"/>
      <c r="K821" s="57"/>
      <c r="L821" s="57"/>
      <c r="M821" s="57"/>
      <c r="N821" s="57"/>
    </row>
    <row r="822" spans="2:14" ht="18.75">
      <c r="B822" s="55"/>
      <c r="C822" s="56"/>
      <c r="D822" s="56"/>
      <c r="E822" s="56"/>
      <c r="F822" s="56"/>
      <c r="G822" s="56"/>
      <c r="H822" s="56"/>
      <c r="I822" s="55"/>
      <c r="J822" s="57"/>
      <c r="K822" s="57"/>
      <c r="L822" s="57"/>
      <c r="M822" s="57"/>
      <c r="N822" s="57"/>
    </row>
    <row r="823" spans="2:14" ht="18.75">
      <c r="B823" s="55"/>
      <c r="C823" s="56"/>
      <c r="D823" s="56"/>
      <c r="E823" s="56"/>
      <c r="F823" s="56"/>
      <c r="G823" s="56"/>
      <c r="H823" s="56"/>
      <c r="I823" s="55"/>
      <c r="J823" s="57"/>
      <c r="K823" s="57"/>
      <c r="L823" s="57"/>
      <c r="M823" s="57"/>
      <c r="N823" s="57"/>
    </row>
    <row r="824" spans="2:14" ht="18.75">
      <c r="B824" s="55"/>
      <c r="C824" s="56"/>
      <c r="D824" s="56"/>
      <c r="E824" s="56"/>
      <c r="F824" s="56"/>
      <c r="G824" s="56"/>
      <c r="H824" s="56"/>
      <c r="I824" s="55"/>
      <c r="J824" s="57"/>
      <c r="K824" s="57"/>
      <c r="L824" s="57"/>
      <c r="M824" s="57"/>
      <c r="N824" s="57"/>
    </row>
    <row r="825" spans="2:14" ht="18.75">
      <c r="B825" s="55"/>
      <c r="C825" s="56"/>
      <c r="D825" s="56"/>
      <c r="E825" s="56"/>
      <c r="F825" s="56"/>
      <c r="G825" s="56"/>
      <c r="H825" s="56"/>
      <c r="I825" s="55"/>
      <c r="J825" s="57"/>
      <c r="K825" s="57"/>
      <c r="L825" s="57"/>
      <c r="M825" s="57"/>
      <c r="N825" s="57"/>
    </row>
    <row r="826" spans="2:14" ht="18.75">
      <c r="B826" s="55"/>
      <c r="C826" s="56"/>
      <c r="D826" s="56"/>
      <c r="E826" s="56"/>
      <c r="F826" s="56"/>
      <c r="G826" s="56"/>
      <c r="H826" s="56"/>
      <c r="I826" s="55"/>
      <c r="J826" s="57"/>
      <c r="K826" s="57"/>
      <c r="L826" s="57"/>
      <c r="M826" s="57"/>
      <c r="N826" s="57"/>
    </row>
    <row r="827" spans="2:14" ht="18.75">
      <c r="B827" s="55"/>
      <c r="C827" s="56"/>
      <c r="D827" s="56"/>
      <c r="E827" s="56"/>
      <c r="F827" s="56"/>
      <c r="G827" s="56"/>
      <c r="H827" s="56"/>
      <c r="I827" s="55"/>
      <c r="J827" s="57"/>
      <c r="K827" s="57"/>
      <c r="L827" s="57"/>
      <c r="M827" s="57"/>
      <c r="N827" s="57"/>
    </row>
    <row r="828" spans="2:14" ht="18.75">
      <c r="B828" s="55"/>
      <c r="C828" s="56"/>
      <c r="D828" s="56"/>
      <c r="E828" s="56"/>
      <c r="F828" s="56"/>
      <c r="G828" s="56"/>
      <c r="H828" s="56"/>
      <c r="I828" s="55"/>
      <c r="J828" s="57"/>
      <c r="K828" s="57"/>
      <c r="L828" s="57"/>
      <c r="M828" s="57"/>
      <c r="N828" s="57"/>
    </row>
    <row r="829" spans="2:14" ht="18.75">
      <c r="B829" s="55"/>
      <c r="C829" s="56"/>
      <c r="D829" s="56"/>
      <c r="E829" s="56"/>
      <c r="F829" s="56"/>
      <c r="G829" s="56"/>
      <c r="H829" s="56"/>
      <c r="I829" s="55"/>
      <c r="J829" s="57"/>
      <c r="K829" s="57"/>
      <c r="L829" s="57"/>
      <c r="M829" s="57"/>
      <c r="N829" s="57"/>
    </row>
    <row r="830" spans="2:14" ht="18.75">
      <c r="B830" s="55"/>
      <c r="C830" s="56"/>
      <c r="D830" s="56"/>
      <c r="E830" s="56"/>
      <c r="F830" s="56"/>
      <c r="G830" s="56"/>
      <c r="H830" s="56"/>
      <c r="I830" s="55"/>
      <c r="J830" s="57"/>
      <c r="K830" s="57"/>
      <c r="L830" s="57"/>
      <c r="M830" s="57"/>
      <c r="N830" s="57"/>
    </row>
    <row r="831" spans="2:14" ht="18.75">
      <c r="B831" s="55"/>
      <c r="C831" s="56"/>
      <c r="D831" s="56"/>
      <c r="E831" s="56"/>
      <c r="F831" s="56"/>
      <c r="G831" s="56"/>
      <c r="H831" s="56"/>
      <c r="I831" s="55"/>
      <c r="J831" s="57"/>
      <c r="K831" s="57"/>
      <c r="L831" s="57"/>
      <c r="M831" s="57"/>
      <c r="N831" s="57"/>
    </row>
    <row r="832" spans="2:14" ht="18.75">
      <c r="B832" s="55"/>
      <c r="C832" s="56"/>
      <c r="D832" s="56"/>
      <c r="E832" s="56"/>
      <c r="F832" s="56"/>
      <c r="G832" s="56"/>
      <c r="H832" s="56"/>
      <c r="I832" s="55"/>
      <c r="J832" s="57"/>
      <c r="K832" s="57"/>
      <c r="L832" s="57"/>
      <c r="M832" s="57"/>
      <c r="N832" s="57"/>
    </row>
    <row r="833" spans="2:14" ht="18.75">
      <c r="B833" s="55"/>
      <c r="C833" s="56"/>
      <c r="D833" s="56"/>
      <c r="E833" s="56"/>
      <c r="F833" s="56"/>
      <c r="G833" s="56"/>
      <c r="H833" s="56"/>
      <c r="I833" s="55"/>
      <c r="J833" s="57"/>
      <c r="K833" s="57"/>
      <c r="L833" s="57"/>
      <c r="M833" s="57"/>
      <c r="N833" s="57"/>
    </row>
    <row r="834" spans="2:14" ht="18.75">
      <c r="B834" s="55"/>
      <c r="C834" s="56"/>
      <c r="D834" s="56"/>
      <c r="E834" s="56"/>
      <c r="F834" s="56"/>
      <c r="G834" s="56"/>
      <c r="H834" s="56"/>
      <c r="I834" s="55"/>
      <c r="J834" s="57"/>
      <c r="K834" s="57"/>
      <c r="L834" s="57"/>
      <c r="M834" s="57"/>
      <c r="N834" s="57"/>
    </row>
    <row r="835" spans="2:14" ht="18.75">
      <c r="B835" s="55"/>
      <c r="C835" s="56"/>
      <c r="D835" s="56"/>
      <c r="E835" s="56"/>
      <c r="F835" s="56"/>
      <c r="G835" s="56"/>
      <c r="H835" s="56"/>
      <c r="I835" s="55"/>
      <c r="J835" s="57"/>
      <c r="K835" s="57"/>
      <c r="L835" s="57"/>
      <c r="M835" s="57"/>
      <c r="N835" s="57"/>
    </row>
    <row r="836" spans="2:14" ht="18.75">
      <c r="B836" s="55"/>
      <c r="C836" s="56"/>
      <c r="D836" s="56"/>
      <c r="E836" s="56"/>
      <c r="F836" s="56"/>
      <c r="G836" s="56"/>
      <c r="H836" s="56"/>
      <c r="I836" s="55"/>
      <c r="J836" s="57"/>
      <c r="K836" s="57"/>
      <c r="L836" s="57"/>
      <c r="M836" s="57"/>
      <c r="N836" s="57"/>
    </row>
    <row r="837" spans="2:14" ht="18.75">
      <c r="B837" s="55"/>
      <c r="C837" s="56"/>
      <c r="D837" s="56"/>
      <c r="E837" s="56"/>
      <c r="F837" s="56"/>
      <c r="G837" s="56"/>
      <c r="H837" s="56"/>
      <c r="I837" s="55"/>
      <c r="J837" s="57"/>
      <c r="K837" s="57"/>
      <c r="L837" s="57"/>
      <c r="M837" s="57"/>
      <c r="N837" s="57"/>
    </row>
    <row r="838" spans="2:14" ht="18.75">
      <c r="B838" s="55"/>
      <c r="C838" s="56"/>
      <c r="D838" s="56"/>
      <c r="E838" s="56"/>
      <c r="F838" s="56"/>
      <c r="G838" s="56"/>
      <c r="H838" s="56"/>
      <c r="I838" s="55"/>
      <c r="J838" s="57"/>
      <c r="K838" s="57"/>
      <c r="L838" s="57"/>
      <c r="M838" s="57"/>
      <c r="N838" s="57"/>
    </row>
    <row r="839" spans="2:14" ht="18.75">
      <c r="B839" s="55"/>
      <c r="C839" s="56"/>
      <c r="D839" s="56"/>
      <c r="E839" s="56"/>
      <c r="F839" s="56"/>
      <c r="G839" s="56"/>
      <c r="H839" s="56"/>
      <c r="I839" s="55"/>
      <c r="J839" s="57"/>
      <c r="K839" s="57"/>
      <c r="L839" s="57"/>
      <c r="M839" s="57"/>
      <c r="N839" s="57"/>
    </row>
    <row r="840" spans="2:14" ht="18.75">
      <c r="B840" s="55"/>
      <c r="C840" s="56"/>
      <c r="D840" s="56"/>
      <c r="E840" s="56"/>
      <c r="F840" s="56"/>
      <c r="G840" s="56"/>
      <c r="H840" s="56"/>
      <c r="I840" s="55"/>
      <c r="J840" s="57"/>
      <c r="K840" s="57"/>
      <c r="L840" s="57"/>
      <c r="M840" s="57"/>
      <c r="N840" s="57"/>
    </row>
    <row r="841" spans="2:14" ht="18.75">
      <c r="B841" s="55"/>
      <c r="C841" s="56"/>
      <c r="D841" s="56"/>
      <c r="E841" s="56"/>
      <c r="F841" s="56"/>
      <c r="G841" s="56"/>
      <c r="H841" s="56"/>
      <c r="I841" s="55"/>
      <c r="J841" s="57"/>
      <c r="K841" s="57"/>
      <c r="L841" s="57"/>
      <c r="M841" s="57"/>
      <c r="N841" s="57"/>
    </row>
    <row r="842" spans="2:14" ht="18.75">
      <c r="B842" s="55"/>
      <c r="C842" s="56"/>
      <c r="D842" s="56"/>
      <c r="E842" s="56"/>
      <c r="F842" s="56"/>
      <c r="G842" s="56"/>
      <c r="H842" s="56"/>
      <c r="I842" s="55"/>
      <c r="J842" s="57"/>
      <c r="K842" s="57"/>
      <c r="L842" s="57"/>
      <c r="M842" s="57"/>
      <c r="N842" s="57"/>
    </row>
    <row r="843" spans="2:14" ht="18.75">
      <c r="B843" s="55"/>
      <c r="C843" s="56"/>
      <c r="D843" s="56"/>
      <c r="E843" s="56"/>
      <c r="F843" s="56"/>
      <c r="G843" s="56"/>
      <c r="H843" s="56"/>
      <c r="I843" s="55"/>
      <c r="J843" s="57"/>
      <c r="K843" s="57"/>
      <c r="L843" s="57"/>
      <c r="M843" s="57"/>
      <c r="N843" s="57"/>
    </row>
    <row r="844" spans="2:14" ht="18.75">
      <c r="B844" s="55"/>
      <c r="C844" s="56"/>
      <c r="D844" s="56"/>
      <c r="E844" s="56"/>
      <c r="F844" s="56"/>
      <c r="G844" s="56"/>
      <c r="H844" s="56"/>
      <c r="I844" s="55"/>
      <c r="J844" s="57"/>
      <c r="K844" s="57"/>
      <c r="L844" s="57"/>
      <c r="M844" s="57"/>
      <c r="N844" s="57"/>
    </row>
    <row r="845" spans="2:14" ht="18.75">
      <c r="B845" s="55"/>
      <c r="C845" s="56"/>
      <c r="D845" s="56"/>
      <c r="E845" s="56"/>
      <c r="F845" s="56"/>
      <c r="G845" s="56"/>
      <c r="H845" s="56"/>
      <c r="I845" s="55"/>
      <c r="J845" s="57"/>
      <c r="K845" s="57"/>
      <c r="L845" s="57"/>
      <c r="M845" s="57"/>
      <c r="N845" s="57"/>
    </row>
    <row r="846" spans="2:14" ht="18.75">
      <c r="B846" s="55"/>
      <c r="C846" s="56"/>
      <c r="D846" s="56"/>
      <c r="E846" s="56"/>
      <c r="F846" s="56"/>
      <c r="G846" s="56"/>
      <c r="H846" s="56"/>
      <c r="I846" s="55"/>
      <c r="J846" s="57"/>
      <c r="K846" s="57"/>
      <c r="L846" s="57"/>
      <c r="M846" s="57"/>
      <c r="N846" s="57"/>
    </row>
    <row r="847" spans="2:14" ht="18.75">
      <c r="B847" s="55"/>
      <c r="C847" s="56"/>
      <c r="D847" s="56"/>
      <c r="E847" s="56"/>
      <c r="F847" s="56"/>
      <c r="G847" s="56"/>
      <c r="H847" s="56"/>
      <c r="I847" s="55"/>
      <c r="J847" s="57"/>
      <c r="K847" s="57"/>
      <c r="L847" s="57"/>
      <c r="M847" s="57"/>
      <c r="N847" s="57"/>
    </row>
    <row r="848" spans="2:14" ht="18.75">
      <c r="B848" s="55"/>
      <c r="C848" s="56"/>
      <c r="D848" s="56"/>
      <c r="E848" s="56"/>
      <c r="F848" s="56"/>
      <c r="G848" s="56"/>
      <c r="H848" s="56"/>
      <c r="I848" s="55"/>
      <c r="J848" s="57"/>
      <c r="K848" s="57"/>
      <c r="L848" s="57"/>
      <c r="M848" s="57"/>
      <c r="N848" s="57"/>
    </row>
    <row r="849" spans="2:14" ht="18.75">
      <c r="B849" s="55"/>
      <c r="C849" s="56"/>
      <c r="D849" s="56"/>
      <c r="E849" s="56"/>
      <c r="F849" s="56"/>
      <c r="G849" s="56"/>
      <c r="H849" s="56"/>
      <c r="I849" s="55"/>
      <c r="J849" s="57"/>
      <c r="K849" s="57"/>
      <c r="L849" s="57"/>
      <c r="M849" s="57"/>
      <c r="N849" s="57"/>
    </row>
    <row r="850" spans="2:14" ht="18.75">
      <c r="B850" s="55"/>
      <c r="C850" s="56"/>
      <c r="D850" s="56"/>
      <c r="E850" s="56"/>
      <c r="F850" s="56"/>
      <c r="G850" s="56"/>
      <c r="H850" s="56"/>
      <c r="I850" s="55"/>
      <c r="J850" s="57"/>
      <c r="K850" s="57"/>
      <c r="L850" s="57"/>
      <c r="M850" s="57"/>
      <c r="N850" s="57"/>
    </row>
    <row r="851" spans="2:14" ht="18.75">
      <c r="B851" s="55"/>
      <c r="C851" s="56"/>
      <c r="D851" s="56"/>
      <c r="E851" s="56"/>
      <c r="F851" s="56"/>
      <c r="G851" s="56"/>
      <c r="H851" s="56"/>
      <c r="I851" s="55"/>
      <c r="J851" s="57"/>
      <c r="K851" s="57"/>
      <c r="L851" s="57"/>
      <c r="M851" s="57"/>
      <c r="N851" s="57"/>
    </row>
    <row r="852" spans="2:14" ht="18.75">
      <c r="B852" s="55"/>
      <c r="C852" s="56"/>
      <c r="D852" s="56"/>
      <c r="E852" s="56"/>
      <c r="F852" s="56"/>
      <c r="G852" s="56"/>
      <c r="H852" s="56"/>
      <c r="I852" s="55"/>
      <c r="J852" s="57"/>
      <c r="K852" s="57"/>
      <c r="L852" s="57"/>
      <c r="M852" s="57"/>
      <c r="N852" s="57"/>
    </row>
    <row r="853" spans="2:14" ht="18.75">
      <c r="B853" s="55"/>
      <c r="C853" s="56"/>
      <c r="D853" s="56"/>
      <c r="E853" s="56"/>
      <c r="F853" s="56"/>
      <c r="G853" s="56"/>
      <c r="H853" s="56"/>
      <c r="I853" s="55"/>
      <c r="J853" s="57"/>
      <c r="K853" s="57"/>
      <c r="L853" s="57"/>
      <c r="M853" s="57"/>
      <c r="N853" s="57"/>
    </row>
    <row r="854" spans="2:14" ht="18.75">
      <c r="B854" s="55"/>
      <c r="C854" s="56"/>
      <c r="D854" s="56"/>
      <c r="E854" s="56"/>
      <c r="F854" s="56"/>
      <c r="G854" s="56"/>
      <c r="H854" s="56"/>
      <c r="I854" s="55"/>
      <c r="J854" s="57"/>
      <c r="K854" s="57"/>
      <c r="L854" s="57"/>
      <c r="M854" s="57"/>
      <c r="N854" s="57"/>
    </row>
    <row r="855" spans="2:14" ht="18.75">
      <c r="B855" s="55"/>
      <c r="C855" s="56"/>
      <c r="D855" s="56"/>
      <c r="E855" s="56"/>
      <c r="F855" s="56"/>
      <c r="G855" s="56"/>
      <c r="H855" s="56"/>
      <c r="I855" s="55"/>
      <c r="J855" s="57"/>
      <c r="K855" s="57"/>
      <c r="L855" s="57"/>
      <c r="M855" s="57"/>
      <c r="N855" s="57"/>
    </row>
    <row r="856" spans="2:14" ht="18.75">
      <c r="B856" s="55"/>
      <c r="C856" s="56"/>
      <c r="D856" s="56"/>
      <c r="E856" s="56"/>
      <c r="F856" s="56"/>
      <c r="G856" s="56"/>
      <c r="H856" s="56"/>
      <c r="I856" s="55"/>
      <c r="J856" s="57"/>
      <c r="K856" s="57"/>
      <c r="L856" s="57"/>
      <c r="M856" s="57"/>
      <c r="N856" s="57"/>
    </row>
    <row r="857" spans="2:14" ht="18.75">
      <c r="B857" s="55"/>
      <c r="C857" s="56"/>
      <c r="D857" s="56"/>
      <c r="E857" s="56"/>
      <c r="F857" s="56"/>
      <c r="G857" s="56"/>
      <c r="H857" s="56"/>
      <c r="I857" s="55"/>
      <c r="J857" s="57"/>
      <c r="K857" s="57"/>
      <c r="L857" s="57"/>
      <c r="M857" s="57"/>
      <c r="N857" s="57"/>
    </row>
    <row r="858" spans="2:14" ht="18.75">
      <c r="B858" s="55"/>
      <c r="C858" s="56"/>
      <c r="D858" s="56"/>
      <c r="E858" s="56"/>
      <c r="F858" s="56"/>
      <c r="G858" s="56"/>
      <c r="H858" s="56"/>
      <c r="I858" s="55"/>
      <c r="J858" s="57"/>
      <c r="K858" s="57"/>
      <c r="L858" s="57"/>
      <c r="M858" s="57"/>
      <c r="N858" s="57"/>
    </row>
    <row r="859" spans="2:14" ht="18.75">
      <c r="B859" s="55"/>
      <c r="C859" s="56"/>
      <c r="D859" s="56"/>
      <c r="E859" s="56"/>
      <c r="F859" s="56"/>
      <c r="G859" s="56"/>
      <c r="H859" s="56"/>
      <c r="I859" s="55"/>
      <c r="J859" s="57"/>
      <c r="K859" s="57"/>
      <c r="L859" s="57"/>
      <c r="M859" s="57"/>
      <c r="N859" s="57"/>
    </row>
    <row r="860" spans="2:14" ht="18.75">
      <c r="B860" s="55"/>
      <c r="C860" s="56"/>
      <c r="D860" s="56"/>
      <c r="E860" s="56"/>
      <c r="F860" s="56"/>
      <c r="G860" s="56"/>
      <c r="H860" s="56"/>
      <c r="I860" s="55"/>
      <c r="J860" s="57"/>
      <c r="K860" s="57"/>
      <c r="L860" s="57"/>
      <c r="M860" s="57"/>
      <c r="N860" s="57"/>
    </row>
    <row r="861" spans="2:14" ht="18.75">
      <c r="B861" s="55"/>
      <c r="C861" s="56"/>
      <c r="D861" s="56"/>
      <c r="E861" s="56"/>
      <c r="F861" s="56"/>
      <c r="G861" s="56"/>
      <c r="H861" s="56"/>
      <c r="I861" s="55"/>
      <c r="J861" s="57"/>
      <c r="K861" s="57"/>
      <c r="L861" s="57"/>
      <c r="M861" s="57"/>
      <c r="N861" s="57"/>
    </row>
    <row r="862" spans="2:14" ht="18.75">
      <c r="B862" s="55"/>
      <c r="C862" s="56"/>
      <c r="D862" s="56"/>
      <c r="E862" s="56"/>
      <c r="F862" s="56"/>
      <c r="G862" s="56"/>
      <c r="H862" s="56"/>
      <c r="I862" s="55"/>
      <c r="J862" s="57"/>
      <c r="K862" s="57"/>
      <c r="L862" s="57"/>
      <c r="M862" s="57"/>
      <c r="N862" s="57"/>
    </row>
    <row r="863" spans="2:14" ht="18.75">
      <c r="B863" s="55"/>
      <c r="C863" s="56"/>
      <c r="D863" s="56"/>
      <c r="E863" s="56"/>
      <c r="F863" s="56"/>
      <c r="G863" s="56"/>
      <c r="H863" s="56"/>
      <c r="I863" s="55"/>
      <c r="J863" s="57"/>
      <c r="K863" s="57"/>
      <c r="L863" s="57"/>
      <c r="M863" s="57"/>
      <c r="N863" s="57"/>
    </row>
    <row r="864" spans="2:14" ht="18.75">
      <c r="B864" s="55"/>
      <c r="C864" s="56"/>
      <c r="D864" s="56"/>
      <c r="E864" s="56"/>
      <c r="F864" s="56"/>
      <c r="G864" s="56"/>
      <c r="H864" s="56"/>
      <c r="I864" s="55"/>
      <c r="J864" s="57"/>
      <c r="K864" s="57"/>
      <c r="L864" s="57"/>
      <c r="M864" s="57"/>
      <c r="N864" s="57"/>
    </row>
    <row r="865" spans="2:14" ht="18.75">
      <c r="B865" s="55"/>
      <c r="C865" s="56"/>
      <c r="D865" s="56"/>
      <c r="E865" s="56"/>
      <c r="F865" s="56"/>
      <c r="G865" s="56"/>
      <c r="H865" s="56"/>
      <c r="I865" s="55"/>
      <c r="J865" s="57"/>
      <c r="K865" s="57"/>
      <c r="L865" s="57"/>
      <c r="M865" s="57"/>
      <c r="N865" s="57"/>
    </row>
    <row r="866" spans="2:14" ht="18.75">
      <c r="B866" s="55"/>
      <c r="C866" s="56"/>
      <c r="D866" s="56"/>
      <c r="E866" s="56"/>
      <c r="F866" s="56"/>
      <c r="G866" s="56"/>
      <c r="H866" s="56"/>
      <c r="I866" s="55"/>
      <c r="J866" s="57"/>
      <c r="K866" s="57"/>
      <c r="L866" s="57"/>
      <c r="M866" s="57"/>
      <c r="N866" s="57"/>
    </row>
    <row r="867" spans="2:14" ht="18.75">
      <c r="B867" s="55"/>
      <c r="C867" s="56"/>
      <c r="D867" s="56"/>
      <c r="E867" s="56"/>
      <c r="F867" s="56"/>
      <c r="G867" s="56"/>
      <c r="H867" s="56"/>
      <c r="I867" s="55"/>
      <c r="J867" s="57"/>
      <c r="K867" s="57"/>
      <c r="L867" s="57"/>
      <c r="M867" s="57"/>
      <c r="N867" s="57"/>
    </row>
    <row r="868" spans="2:14" ht="18.75">
      <c r="B868" s="55"/>
      <c r="C868" s="56"/>
      <c r="D868" s="56"/>
      <c r="E868" s="56"/>
      <c r="F868" s="56"/>
      <c r="G868" s="56"/>
      <c r="H868" s="56"/>
      <c r="I868" s="55"/>
      <c r="J868" s="57"/>
      <c r="K868" s="57"/>
      <c r="L868" s="57"/>
      <c r="M868" s="57"/>
      <c r="N868" s="57"/>
    </row>
    <row r="869" spans="2:14" ht="18.75">
      <c r="B869" s="55"/>
      <c r="C869" s="56"/>
      <c r="D869" s="56"/>
      <c r="E869" s="56"/>
      <c r="F869" s="56"/>
      <c r="G869" s="56"/>
      <c r="H869" s="56"/>
      <c r="I869" s="55"/>
      <c r="J869" s="57"/>
      <c r="K869" s="57"/>
      <c r="L869" s="57"/>
      <c r="M869" s="57"/>
      <c r="N869" s="57"/>
    </row>
    <row r="870" spans="2:14" ht="18.75">
      <c r="B870" s="55"/>
      <c r="C870" s="56"/>
      <c r="D870" s="56"/>
      <c r="E870" s="56"/>
      <c r="F870" s="56"/>
      <c r="G870" s="56"/>
      <c r="H870" s="56"/>
      <c r="I870" s="55"/>
      <c r="J870" s="57"/>
      <c r="K870" s="57"/>
      <c r="L870" s="57"/>
      <c r="M870" s="57"/>
      <c r="N870" s="57"/>
    </row>
    <row r="871" spans="2:14" ht="18.75">
      <c r="B871" s="55"/>
      <c r="C871" s="56"/>
      <c r="D871" s="56"/>
      <c r="E871" s="56"/>
      <c r="F871" s="56"/>
      <c r="G871" s="56"/>
      <c r="H871" s="56"/>
      <c r="I871" s="55"/>
      <c r="J871" s="57"/>
      <c r="K871" s="57"/>
      <c r="L871" s="57"/>
      <c r="M871" s="57"/>
      <c r="N871" s="57"/>
    </row>
    <row r="872" spans="2:14" ht="18.75">
      <c r="B872" s="55"/>
      <c r="C872" s="56"/>
      <c r="D872" s="56"/>
      <c r="E872" s="56"/>
      <c r="F872" s="56"/>
      <c r="G872" s="56"/>
      <c r="H872" s="56"/>
      <c r="I872" s="55"/>
      <c r="J872" s="57"/>
      <c r="K872" s="57"/>
      <c r="L872" s="57"/>
      <c r="M872" s="57"/>
      <c r="N872" s="57"/>
    </row>
    <row r="873" spans="2:14" ht="18.75">
      <c r="B873" s="55"/>
      <c r="C873" s="56"/>
      <c r="D873" s="56"/>
      <c r="E873" s="56"/>
      <c r="F873" s="56"/>
      <c r="G873" s="56"/>
      <c r="H873" s="56"/>
      <c r="I873" s="55"/>
      <c r="J873" s="57"/>
      <c r="K873" s="57"/>
      <c r="L873" s="57"/>
      <c r="M873" s="57"/>
      <c r="N873" s="57"/>
    </row>
    <row r="874" spans="2:14" ht="18.75">
      <c r="B874" s="55"/>
      <c r="C874" s="56"/>
      <c r="D874" s="56"/>
      <c r="E874" s="56"/>
      <c r="F874" s="56"/>
      <c r="G874" s="56"/>
      <c r="H874" s="56"/>
      <c r="I874" s="55"/>
      <c r="J874" s="57"/>
      <c r="K874" s="57"/>
      <c r="L874" s="57"/>
      <c r="M874" s="57"/>
      <c r="N874" s="57"/>
    </row>
    <row r="875" spans="2:14" ht="18.75">
      <c r="B875" s="55"/>
      <c r="C875" s="56"/>
      <c r="D875" s="56"/>
      <c r="E875" s="56"/>
      <c r="F875" s="56"/>
      <c r="G875" s="56"/>
      <c r="H875" s="56"/>
      <c r="I875" s="55"/>
      <c r="J875" s="57"/>
      <c r="K875" s="57"/>
      <c r="L875" s="57"/>
      <c r="M875" s="57"/>
      <c r="N875" s="57"/>
    </row>
    <row r="876" spans="2:14" ht="18.75">
      <c r="B876" s="55"/>
      <c r="C876" s="56"/>
      <c r="D876" s="56"/>
      <c r="E876" s="56"/>
      <c r="F876" s="56"/>
      <c r="G876" s="56"/>
      <c r="H876" s="56"/>
      <c r="I876" s="55"/>
      <c r="J876" s="57"/>
      <c r="K876" s="57"/>
      <c r="L876" s="57"/>
      <c r="M876" s="57"/>
      <c r="N876" s="57"/>
    </row>
    <row r="877" spans="2:14" ht="18.75">
      <c r="B877" s="55"/>
      <c r="C877" s="56"/>
      <c r="D877" s="56"/>
      <c r="E877" s="56"/>
      <c r="F877" s="56"/>
      <c r="G877" s="56"/>
      <c r="H877" s="56"/>
      <c r="I877" s="55"/>
      <c r="J877" s="57"/>
      <c r="K877" s="57"/>
      <c r="L877" s="57"/>
      <c r="M877" s="57"/>
      <c r="N877" s="57"/>
    </row>
    <row r="878" spans="2:14" ht="18.75">
      <c r="B878" s="55"/>
      <c r="C878" s="56"/>
      <c r="D878" s="56"/>
      <c r="E878" s="56"/>
      <c r="F878" s="56"/>
      <c r="G878" s="56"/>
      <c r="H878" s="56"/>
      <c r="I878" s="55"/>
      <c r="J878" s="57"/>
      <c r="K878" s="57"/>
      <c r="L878" s="57"/>
      <c r="M878" s="57"/>
      <c r="N878" s="57"/>
    </row>
    <row r="879" spans="2:14" ht="18.75">
      <c r="B879" s="55"/>
      <c r="C879" s="56"/>
      <c r="D879" s="56"/>
      <c r="E879" s="56"/>
      <c r="F879" s="56"/>
      <c r="G879" s="56"/>
      <c r="H879" s="56"/>
      <c r="I879" s="55"/>
      <c r="J879" s="57"/>
      <c r="K879" s="57"/>
      <c r="L879" s="57"/>
      <c r="M879" s="57"/>
      <c r="N879" s="57"/>
    </row>
    <row r="880" spans="2:14" ht="18.75">
      <c r="B880" s="55"/>
      <c r="C880" s="56"/>
      <c r="D880" s="56"/>
      <c r="E880" s="56"/>
      <c r="F880" s="56"/>
      <c r="G880" s="56"/>
      <c r="H880" s="56"/>
      <c r="I880" s="55"/>
      <c r="J880" s="57"/>
      <c r="K880" s="57"/>
      <c r="L880" s="57"/>
      <c r="M880" s="57"/>
      <c r="N880" s="57"/>
    </row>
    <row r="881" spans="2:14" ht="18.75">
      <c r="B881" s="55"/>
      <c r="C881" s="56"/>
      <c r="D881" s="56"/>
      <c r="E881" s="56"/>
      <c r="F881" s="56"/>
      <c r="G881" s="56"/>
      <c r="H881" s="56"/>
      <c r="I881" s="55"/>
      <c r="J881" s="57"/>
      <c r="K881" s="57"/>
      <c r="L881" s="57"/>
      <c r="M881" s="57"/>
      <c r="N881" s="57"/>
    </row>
    <row r="882" spans="2:14" ht="18.75">
      <c r="B882" s="55"/>
      <c r="C882" s="56"/>
      <c r="D882" s="56"/>
      <c r="E882" s="56"/>
      <c r="F882" s="56"/>
      <c r="G882" s="56"/>
      <c r="H882" s="56"/>
      <c r="I882" s="55"/>
      <c r="J882" s="57"/>
      <c r="K882" s="57"/>
      <c r="L882" s="57"/>
      <c r="M882" s="57"/>
      <c r="N882" s="57"/>
    </row>
    <row r="883" spans="2:14" ht="18.75">
      <c r="B883" s="55"/>
      <c r="C883" s="56"/>
      <c r="D883" s="56"/>
      <c r="E883" s="56"/>
      <c r="F883" s="56"/>
      <c r="G883" s="56"/>
      <c r="H883" s="56"/>
      <c r="I883" s="55"/>
      <c r="J883" s="57"/>
      <c r="K883" s="57"/>
      <c r="L883" s="57"/>
      <c r="M883" s="57"/>
      <c r="N883" s="57"/>
    </row>
    <row r="884" spans="2:14" ht="18.75">
      <c r="B884" s="55"/>
      <c r="C884" s="56"/>
      <c r="D884" s="56"/>
      <c r="E884" s="56"/>
      <c r="F884" s="56"/>
      <c r="G884" s="56"/>
      <c r="H884" s="56"/>
      <c r="I884" s="55"/>
      <c r="J884" s="57"/>
      <c r="K884" s="57"/>
      <c r="L884" s="57"/>
      <c r="M884" s="57"/>
      <c r="N884" s="57"/>
    </row>
    <row r="885" spans="2:14" ht="18.75">
      <c r="B885" s="55"/>
      <c r="C885" s="56"/>
      <c r="D885" s="56"/>
      <c r="E885" s="56"/>
      <c r="F885" s="56"/>
      <c r="G885" s="56"/>
      <c r="H885" s="56"/>
      <c r="I885" s="55"/>
      <c r="J885" s="57"/>
      <c r="K885" s="57"/>
      <c r="L885" s="57"/>
      <c r="M885" s="57"/>
      <c r="N885" s="57"/>
    </row>
    <row r="886" spans="2:14" ht="18.75">
      <c r="B886" s="55"/>
      <c r="C886" s="56"/>
      <c r="D886" s="56"/>
      <c r="E886" s="56"/>
      <c r="F886" s="56"/>
      <c r="G886" s="56"/>
      <c r="H886" s="56"/>
      <c r="I886" s="55"/>
      <c r="J886" s="57"/>
      <c r="K886" s="57"/>
      <c r="L886" s="57"/>
      <c r="M886" s="57"/>
      <c r="N886" s="57"/>
    </row>
    <row r="887" spans="2:14" ht="18.75">
      <c r="B887" s="55"/>
      <c r="C887" s="56"/>
      <c r="D887" s="56"/>
      <c r="E887" s="56"/>
      <c r="F887" s="56"/>
      <c r="G887" s="56"/>
      <c r="H887" s="56"/>
      <c r="I887" s="55"/>
      <c r="J887" s="57"/>
      <c r="K887" s="57"/>
      <c r="L887" s="57"/>
      <c r="M887" s="57"/>
      <c r="N887" s="57"/>
    </row>
    <row r="888" spans="2:14" ht="18.75">
      <c r="B888" s="55"/>
      <c r="C888" s="56"/>
      <c r="D888" s="56"/>
      <c r="E888" s="56"/>
      <c r="F888" s="56"/>
      <c r="G888" s="56"/>
      <c r="H888" s="56"/>
      <c r="I888" s="55"/>
      <c r="J888" s="57"/>
      <c r="K888" s="57"/>
      <c r="L888" s="57"/>
      <c r="M888" s="57"/>
      <c r="N888" s="57"/>
    </row>
    <row r="889" spans="2:14" ht="18.75">
      <c r="B889" s="55"/>
      <c r="C889" s="56"/>
      <c r="D889" s="56"/>
      <c r="E889" s="56"/>
      <c r="F889" s="56"/>
      <c r="G889" s="56"/>
      <c r="H889" s="56"/>
      <c r="I889" s="55"/>
      <c r="J889" s="57"/>
      <c r="K889" s="57"/>
      <c r="L889" s="57"/>
      <c r="M889" s="57"/>
      <c r="N889" s="57"/>
    </row>
    <row r="890" spans="2:14" ht="18.75">
      <c r="B890" s="55"/>
      <c r="C890" s="56"/>
      <c r="D890" s="56"/>
      <c r="E890" s="56"/>
      <c r="F890" s="56"/>
      <c r="G890" s="56"/>
      <c r="H890" s="56"/>
      <c r="I890" s="55"/>
      <c r="J890" s="57"/>
      <c r="K890" s="57"/>
      <c r="L890" s="57"/>
      <c r="M890" s="57"/>
      <c r="N890" s="57"/>
    </row>
    <row r="891" spans="2:14" ht="18.75">
      <c r="B891" s="55"/>
      <c r="C891" s="56"/>
      <c r="D891" s="56"/>
      <c r="E891" s="56"/>
      <c r="F891" s="56"/>
      <c r="G891" s="56"/>
      <c r="H891" s="56"/>
      <c r="I891" s="55"/>
      <c r="J891" s="57"/>
      <c r="K891" s="57"/>
      <c r="L891" s="57"/>
      <c r="M891" s="57"/>
      <c r="N891" s="57"/>
    </row>
    <row r="892" spans="2:14" ht="18.75">
      <c r="B892" s="55"/>
      <c r="C892" s="56"/>
      <c r="D892" s="56"/>
      <c r="E892" s="56"/>
      <c r="F892" s="56"/>
      <c r="G892" s="56"/>
      <c r="H892" s="56"/>
      <c r="I892" s="55"/>
      <c r="J892" s="57"/>
      <c r="K892" s="57"/>
      <c r="L892" s="57"/>
      <c r="M892" s="57"/>
      <c r="N892" s="57"/>
    </row>
    <row r="893" spans="2:14" ht="18.75">
      <c r="B893" s="55"/>
      <c r="C893" s="56"/>
      <c r="D893" s="56"/>
      <c r="E893" s="56"/>
      <c r="F893" s="56"/>
      <c r="G893" s="56"/>
      <c r="H893" s="56"/>
      <c r="I893" s="55"/>
      <c r="J893" s="57"/>
      <c r="K893" s="57"/>
      <c r="L893" s="57"/>
      <c r="M893" s="57"/>
      <c r="N893" s="57"/>
    </row>
    <row r="894" spans="2:14" ht="18.75">
      <c r="B894" s="55"/>
      <c r="C894" s="56"/>
      <c r="D894" s="56"/>
      <c r="E894" s="56"/>
      <c r="F894" s="56"/>
      <c r="G894" s="56"/>
      <c r="H894" s="56"/>
      <c r="I894" s="55"/>
      <c r="J894" s="57"/>
      <c r="K894" s="57"/>
      <c r="L894" s="57"/>
      <c r="M894" s="57"/>
      <c r="N894" s="57"/>
    </row>
    <row r="895" spans="2:14" ht="18.75">
      <c r="B895" s="55"/>
      <c r="C895" s="56"/>
      <c r="D895" s="56"/>
      <c r="E895" s="56"/>
      <c r="F895" s="56"/>
      <c r="G895" s="56"/>
      <c r="H895" s="56"/>
      <c r="I895" s="55"/>
      <c r="J895" s="57"/>
      <c r="K895" s="57"/>
      <c r="L895" s="57"/>
      <c r="M895" s="57"/>
      <c r="N895" s="57"/>
    </row>
    <row r="896" spans="2:14" ht="18.75">
      <c r="B896" s="55"/>
      <c r="C896" s="56"/>
      <c r="D896" s="56"/>
      <c r="E896" s="56"/>
      <c r="F896" s="56"/>
      <c r="G896" s="56"/>
      <c r="H896" s="56"/>
      <c r="I896" s="55"/>
      <c r="J896" s="57"/>
      <c r="K896" s="57"/>
      <c r="L896" s="57"/>
      <c r="M896" s="57"/>
      <c r="N896" s="57"/>
    </row>
    <row r="897" spans="2:14" ht="18.75">
      <c r="B897" s="55"/>
      <c r="C897" s="56"/>
      <c r="D897" s="56"/>
      <c r="E897" s="56"/>
      <c r="F897" s="56"/>
      <c r="G897" s="56"/>
      <c r="H897" s="56"/>
      <c r="I897" s="55"/>
      <c r="J897" s="57"/>
      <c r="K897" s="57"/>
      <c r="L897" s="57"/>
      <c r="M897" s="57"/>
      <c r="N897" s="57"/>
    </row>
    <row r="898" spans="2:14" ht="18.75">
      <c r="B898" s="55"/>
      <c r="C898" s="56"/>
      <c r="D898" s="56"/>
      <c r="E898" s="56"/>
      <c r="F898" s="56"/>
      <c r="G898" s="56"/>
      <c r="H898" s="56"/>
      <c r="I898" s="55"/>
      <c r="J898" s="57"/>
      <c r="K898" s="57"/>
      <c r="L898" s="57"/>
      <c r="M898" s="57"/>
      <c r="N898" s="57"/>
    </row>
    <row r="899" spans="2:14" ht="18.75">
      <c r="B899" s="55"/>
      <c r="C899" s="56"/>
      <c r="D899" s="56"/>
      <c r="E899" s="56"/>
      <c r="F899" s="56"/>
      <c r="G899" s="56"/>
      <c r="H899" s="56"/>
      <c r="I899" s="55"/>
      <c r="J899" s="57"/>
      <c r="K899" s="57"/>
      <c r="L899" s="57"/>
      <c r="M899" s="57"/>
      <c r="N899" s="57"/>
    </row>
    <row r="900" spans="2:14" ht="18.75">
      <c r="B900" s="55"/>
      <c r="C900" s="56"/>
      <c r="D900" s="56"/>
      <c r="E900" s="56"/>
      <c r="F900" s="56"/>
      <c r="G900" s="56"/>
      <c r="H900" s="56"/>
      <c r="I900" s="55"/>
      <c r="J900" s="57"/>
      <c r="K900" s="57"/>
      <c r="L900" s="57"/>
      <c r="M900" s="57"/>
      <c r="N900" s="57"/>
    </row>
    <row r="901" spans="2:14" ht="18.75">
      <c r="B901" s="55"/>
      <c r="C901" s="56"/>
      <c r="D901" s="56"/>
      <c r="E901" s="56"/>
      <c r="F901" s="56"/>
      <c r="G901" s="56"/>
      <c r="H901" s="56"/>
      <c r="I901" s="55"/>
      <c r="J901" s="57"/>
      <c r="K901" s="57"/>
      <c r="L901" s="57"/>
      <c r="M901" s="57"/>
      <c r="N901" s="57"/>
    </row>
    <row r="902" spans="2:14" ht="18.75">
      <c r="B902" s="55"/>
      <c r="C902" s="56"/>
      <c r="D902" s="56"/>
      <c r="E902" s="56"/>
      <c r="F902" s="56"/>
      <c r="G902" s="56"/>
      <c r="H902" s="56"/>
      <c r="I902" s="55"/>
      <c r="J902" s="57"/>
      <c r="K902" s="57"/>
      <c r="L902" s="57"/>
      <c r="M902" s="57"/>
      <c r="N902" s="57"/>
    </row>
    <row r="903" spans="2:14" ht="18.75">
      <c r="B903" s="55"/>
      <c r="C903" s="56"/>
      <c r="D903" s="56"/>
      <c r="E903" s="56"/>
      <c r="F903" s="56"/>
      <c r="G903" s="56"/>
      <c r="H903" s="56"/>
      <c r="I903" s="55"/>
      <c r="J903" s="57"/>
      <c r="K903" s="57"/>
      <c r="L903" s="57"/>
      <c r="M903" s="57"/>
      <c r="N903" s="57"/>
    </row>
    <row r="904" spans="2:14" ht="18.75">
      <c r="B904" s="55"/>
      <c r="C904" s="56"/>
      <c r="D904" s="56"/>
      <c r="E904" s="56"/>
      <c r="F904" s="56"/>
      <c r="G904" s="56"/>
      <c r="H904" s="56"/>
      <c r="I904" s="55"/>
      <c r="J904" s="57"/>
      <c r="K904" s="57"/>
      <c r="L904" s="57"/>
      <c r="M904" s="57"/>
      <c r="N904" s="57"/>
    </row>
    <row r="905" spans="2:14" ht="18.75">
      <c r="B905" s="55"/>
      <c r="C905" s="56"/>
      <c r="D905" s="56"/>
      <c r="E905" s="56"/>
      <c r="F905" s="56"/>
      <c r="G905" s="56"/>
      <c r="H905" s="56"/>
      <c r="I905" s="55"/>
      <c r="J905" s="57"/>
      <c r="K905" s="57"/>
      <c r="L905" s="57"/>
      <c r="M905" s="57"/>
      <c r="N905" s="57"/>
    </row>
    <row r="906" spans="2:14" ht="18.75">
      <c r="B906" s="55"/>
      <c r="C906" s="56"/>
      <c r="D906" s="56"/>
      <c r="E906" s="56"/>
      <c r="F906" s="56"/>
      <c r="G906" s="56"/>
      <c r="H906" s="56"/>
      <c r="I906" s="55"/>
      <c r="J906" s="57"/>
      <c r="K906" s="57"/>
      <c r="L906" s="57"/>
      <c r="M906" s="57"/>
      <c r="N906" s="57"/>
    </row>
    <row r="907" spans="2:14" ht="18.75">
      <c r="B907" s="55"/>
      <c r="C907" s="56"/>
      <c r="D907" s="56"/>
      <c r="E907" s="56"/>
      <c r="F907" s="56"/>
      <c r="G907" s="56"/>
      <c r="H907" s="56"/>
      <c r="I907" s="55"/>
      <c r="J907" s="57"/>
      <c r="K907" s="57"/>
      <c r="L907" s="57"/>
      <c r="M907" s="57"/>
      <c r="N907" s="57"/>
    </row>
    <row r="908" spans="2:14" ht="18.75">
      <c r="B908" s="55"/>
      <c r="C908" s="56"/>
      <c r="D908" s="56"/>
      <c r="E908" s="56"/>
      <c r="F908" s="56"/>
      <c r="G908" s="56"/>
      <c r="H908" s="56"/>
      <c r="I908" s="55"/>
      <c r="J908" s="57"/>
      <c r="K908" s="57"/>
      <c r="L908" s="57"/>
      <c r="M908" s="57"/>
      <c r="N908" s="57"/>
    </row>
    <row r="909" spans="2:14" ht="18.75">
      <c r="B909" s="55"/>
      <c r="C909" s="56"/>
      <c r="D909" s="56"/>
      <c r="E909" s="56"/>
      <c r="F909" s="56"/>
      <c r="G909" s="56"/>
      <c r="H909" s="56"/>
      <c r="I909" s="55"/>
      <c r="J909" s="57"/>
      <c r="K909" s="57"/>
      <c r="L909" s="57"/>
      <c r="M909" s="57"/>
      <c r="N909" s="57"/>
    </row>
    <row r="910" spans="2:14" ht="18.75">
      <c r="B910" s="55"/>
      <c r="C910" s="56"/>
      <c r="D910" s="56"/>
      <c r="E910" s="56"/>
      <c r="F910" s="56"/>
      <c r="G910" s="56"/>
      <c r="H910" s="56"/>
      <c r="I910" s="55"/>
      <c r="J910" s="57"/>
      <c r="K910" s="57"/>
      <c r="L910" s="57"/>
      <c r="M910" s="57"/>
      <c r="N910" s="57"/>
    </row>
    <row r="911" spans="2:14" ht="18.75">
      <c r="B911" s="55"/>
      <c r="C911" s="56"/>
      <c r="D911" s="56"/>
      <c r="E911" s="56"/>
      <c r="F911" s="56"/>
      <c r="G911" s="56"/>
      <c r="H911" s="56"/>
      <c r="I911" s="55"/>
      <c r="J911" s="57"/>
      <c r="K911" s="57"/>
      <c r="L911" s="57"/>
      <c r="M911" s="57"/>
      <c r="N911" s="57"/>
    </row>
    <row r="912" spans="2:14" ht="18.75">
      <c r="B912" s="55"/>
      <c r="C912" s="56"/>
      <c r="D912" s="56"/>
      <c r="E912" s="56"/>
      <c r="F912" s="56"/>
      <c r="G912" s="56"/>
      <c r="H912" s="56"/>
      <c r="I912" s="55"/>
      <c r="J912" s="57"/>
      <c r="K912" s="57"/>
      <c r="L912" s="57"/>
      <c r="M912" s="57"/>
      <c r="N912" s="57"/>
    </row>
    <row r="913" spans="2:14" ht="18.75">
      <c r="B913" s="55"/>
      <c r="C913" s="56"/>
      <c r="D913" s="56"/>
      <c r="E913" s="56"/>
      <c r="F913" s="56"/>
      <c r="G913" s="56"/>
      <c r="H913" s="56"/>
      <c r="I913" s="55"/>
      <c r="J913" s="57"/>
      <c r="K913" s="57"/>
      <c r="L913" s="57"/>
      <c r="M913" s="57"/>
      <c r="N913" s="57"/>
    </row>
    <row r="914" spans="2:14" ht="18.75">
      <c r="B914" s="55"/>
      <c r="C914" s="56"/>
      <c r="D914" s="56"/>
      <c r="E914" s="56"/>
      <c r="F914" s="56"/>
      <c r="G914" s="56"/>
      <c r="H914" s="56"/>
      <c r="I914" s="55"/>
      <c r="J914" s="57"/>
      <c r="K914" s="57"/>
      <c r="L914" s="57"/>
      <c r="M914" s="57"/>
      <c r="N914" s="57"/>
    </row>
    <row r="915" spans="2:14" ht="18.75">
      <c r="B915" s="55"/>
      <c r="C915" s="56"/>
      <c r="D915" s="56"/>
      <c r="E915" s="56"/>
      <c r="F915" s="56"/>
      <c r="G915" s="56"/>
      <c r="H915" s="56"/>
      <c r="I915" s="55"/>
      <c r="J915" s="57"/>
      <c r="K915" s="57"/>
      <c r="L915" s="57"/>
      <c r="M915" s="57"/>
      <c r="N915" s="57"/>
    </row>
    <row r="916" spans="2:14" ht="18.75">
      <c r="B916" s="55"/>
      <c r="C916" s="56"/>
      <c r="D916" s="56"/>
      <c r="E916" s="56"/>
      <c r="F916" s="56"/>
      <c r="G916" s="56"/>
      <c r="H916" s="56"/>
      <c r="I916" s="55"/>
      <c r="J916" s="57"/>
      <c r="K916" s="57"/>
      <c r="L916" s="57"/>
      <c r="M916" s="57"/>
      <c r="N916" s="57"/>
    </row>
    <row r="917" spans="2:14" ht="18.75">
      <c r="B917" s="55"/>
      <c r="C917" s="56"/>
      <c r="D917" s="56"/>
      <c r="E917" s="56"/>
      <c r="F917" s="56"/>
      <c r="G917" s="56"/>
      <c r="H917" s="56"/>
      <c r="I917" s="55"/>
      <c r="J917" s="57"/>
      <c r="K917" s="57"/>
      <c r="L917" s="57"/>
      <c r="M917" s="57"/>
      <c r="N917" s="57"/>
    </row>
    <row r="918" spans="2:14" ht="18.75">
      <c r="B918" s="55"/>
      <c r="C918" s="56"/>
      <c r="D918" s="56"/>
      <c r="E918" s="56"/>
      <c r="F918" s="56"/>
      <c r="G918" s="56"/>
      <c r="H918" s="56"/>
      <c r="I918" s="55"/>
      <c r="J918" s="57"/>
      <c r="K918" s="57"/>
      <c r="L918" s="57"/>
      <c r="M918" s="57"/>
      <c r="N918" s="57"/>
    </row>
    <row r="919" spans="2:14" ht="18.75">
      <c r="B919" s="55"/>
      <c r="C919" s="56"/>
      <c r="D919" s="56"/>
      <c r="E919" s="56"/>
      <c r="F919" s="56"/>
      <c r="G919" s="56"/>
      <c r="H919" s="56"/>
      <c r="I919" s="55"/>
      <c r="J919" s="57"/>
      <c r="K919" s="57"/>
      <c r="L919" s="57"/>
      <c r="M919" s="57"/>
      <c r="N919" s="57"/>
    </row>
    <row r="920" spans="2:14" ht="18.75">
      <c r="B920" s="55"/>
      <c r="C920" s="56"/>
      <c r="D920" s="56"/>
      <c r="E920" s="56"/>
      <c r="F920" s="56"/>
      <c r="G920" s="56"/>
      <c r="H920" s="56"/>
      <c r="I920" s="55"/>
      <c r="J920" s="57"/>
      <c r="K920" s="57"/>
      <c r="L920" s="57"/>
      <c r="M920" s="57"/>
      <c r="N920" s="57"/>
    </row>
    <row r="921" spans="2:14" ht="18.75">
      <c r="B921" s="55"/>
      <c r="C921" s="56"/>
      <c r="D921" s="56"/>
      <c r="E921" s="56"/>
      <c r="F921" s="56"/>
      <c r="G921" s="56"/>
      <c r="H921" s="56"/>
      <c r="I921" s="55"/>
      <c r="J921" s="57"/>
      <c r="K921" s="57"/>
      <c r="L921" s="57"/>
      <c r="M921" s="57"/>
      <c r="N921" s="57"/>
    </row>
    <row r="922" spans="2:14" ht="18.75">
      <c r="B922" s="55"/>
      <c r="C922" s="56"/>
      <c r="D922" s="56"/>
      <c r="E922" s="56"/>
      <c r="F922" s="56"/>
      <c r="G922" s="56"/>
      <c r="H922" s="56"/>
      <c r="I922" s="55"/>
      <c r="J922" s="57"/>
      <c r="K922" s="57"/>
      <c r="L922" s="57"/>
      <c r="M922" s="57"/>
      <c r="N922" s="57"/>
    </row>
    <row r="923" spans="2:14" ht="18.75">
      <c r="B923" s="55"/>
      <c r="C923" s="56"/>
      <c r="D923" s="56"/>
      <c r="E923" s="56"/>
      <c r="F923" s="56"/>
      <c r="G923" s="56"/>
      <c r="H923" s="56"/>
      <c r="I923" s="55"/>
      <c r="J923" s="57"/>
      <c r="K923" s="57"/>
      <c r="L923" s="57"/>
      <c r="M923" s="57"/>
      <c r="N923" s="57"/>
    </row>
    <row r="924" spans="2:14" ht="18.75">
      <c r="B924" s="55"/>
      <c r="C924" s="56"/>
      <c r="D924" s="56"/>
      <c r="E924" s="56"/>
      <c r="F924" s="56"/>
      <c r="G924" s="56"/>
      <c r="H924" s="56"/>
      <c r="I924" s="55"/>
      <c r="J924" s="57"/>
      <c r="K924" s="57"/>
      <c r="L924" s="57"/>
      <c r="M924" s="57"/>
      <c r="N924" s="57"/>
    </row>
    <row r="925" spans="2:14" ht="18.75">
      <c r="B925" s="55"/>
      <c r="C925" s="56"/>
      <c r="D925" s="56"/>
      <c r="E925" s="56"/>
      <c r="F925" s="56"/>
      <c r="G925" s="56"/>
      <c r="H925" s="56"/>
      <c r="I925" s="55"/>
      <c r="J925" s="57"/>
      <c r="K925" s="57"/>
      <c r="L925" s="57"/>
      <c r="M925" s="57"/>
      <c r="N925" s="57"/>
    </row>
    <row r="926" spans="2:14" ht="18.75">
      <c r="B926" s="55"/>
      <c r="C926" s="56"/>
      <c r="D926" s="56"/>
      <c r="E926" s="56"/>
      <c r="F926" s="56"/>
      <c r="G926" s="56"/>
      <c r="H926" s="56"/>
      <c r="I926" s="55"/>
      <c r="J926" s="57"/>
      <c r="K926" s="57"/>
      <c r="L926" s="57"/>
      <c r="M926" s="57"/>
      <c r="N926" s="57"/>
    </row>
    <row r="927" spans="2:14" ht="18.75">
      <c r="B927" s="55"/>
      <c r="C927" s="56"/>
      <c r="D927" s="56"/>
      <c r="E927" s="56"/>
      <c r="F927" s="56"/>
      <c r="G927" s="56"/>
      <c r="H927" s="56"/>
      <c r="I927" s="55"/>
      <c r="J927" s="57"/>
      <c r="K927" s="57"/>
      <c r="L927" s="57"/>
      <c r="M927" s="57"/>
      <c r="N927" s="57"/>
    </row>
    <row r="928" spans="2:14" ht="18.75">
      <c r="B928" s="55"/>
      <c r="C928" s="56"/>
      <c r="D928" s="56"/>
      <c r="E928" s="56"/>
      <c r="F928" s="56"/>
      <c r="G928" s="56"/>
      <c r="H928" s="56"/>
      <c r="I928" s="55"/>
      <c r="J928" s="57"/>
      <c r="K928" s="57"/>
      <c r="L928" s="57"/>
      <c r="M928" s="57"/>
      <c r="N928" s="57"/>
    </row>
    <row r="929" spans="2:14" ht="18.75">
      <c r="B929" s="55"/>
      <c r="C929" s="56"/>
      <c r="D929" s="56"/>
      <c r="E929" s="56"/>
      <c r="F929" s="56"/>
      <c r="G929" s="56"/>
      <c r="H929" s="56"/>
      <c r="I929" s="55"/>
      <c r="J929" s="57"/>
      <c r="K929" s="57"/>
      <c r="L929" s="57"/>
      <c r="M929" s="57"/>
      <c r="N929" s="57"/>
    </row>
    <row r="930" spans="2:14" ht="18.75">
      <c r="B930" s="55"/>
      <c r="C930" s="56"/>
      <c r="D930" s="56"/>
      <c r="E930" s="56"/>
      <c r="F930" s="56"/>
      <c r="G930" s="56"/>
      <c r="H930" s="56"/>
      <c r="I930" s="55"/>
      <c r="J930" s="57"/>
      <c r="K930" s="57"/>
      <c r="L930" s="57"/>
      <c r="M930" s="57"/>
      <c r="N930" s="57"/>
    </row>
    <row r="931" spans="2:14" ht="18.75">
      <c r="B931" s="55"/>
      <c r="C931" s="56"/>
      <c r="D931" s="56"/>
      <c r="E931" s="56"/>
      <c r="F931" s="56"/>
      <c r="G931" s="56"/>
      <c r="H931" s="56"/>
      <c r="I931" s="55"/>
      <c r="J931" s="57"/>
      <c r="K931" s="57"/>
      <c r="L931" s="57"/>
      <c r="M931" s="57"/>
      <c r="N931" s="57"/>
    </row>
    <row r="932" spans="2:14" ht="18.75">
      <c r="B932" s="55"/>
      <c r="C932" s="56"/>
      <c r="D932" s="56"/>
      <c r="E932" s="56"/>
      <c r="F932" s="56"/>
      <c r="G932" s="56"/>
      <c r="H932" s="56"/>
      <c r="I932" s="55"/>
      <c r="J932" s="57"/>
      <c r="K932" s="57"/>
      <c r="L932" s="57"/>
      <c r="M932" s="57"/>
      <c r="N932" s="57"/>
    </row>
    <row r="933" spans="2:14" ht="18.75">
      <c r="B933" s="55"/>
      <c r="C933" s="56"/>
      <c r="D933" s="56"/>
      <c r="E933" s="56"/>
      <c r="F933" s="56"/>
      <c r="G933" s="56"/>
      <c r="H933" s="56"/>
      <c r="I933" s="55"/>
      <c r="J933" s="57"/>
      <c r="K933" s="57"/>
      <c r="L933" s="57"/>
      <c r="M933" s="57"/>
      <c r="N933" s="57"/>
    </row>
    <row r="934" spans="2:14" ht="18.75">
      <c r="B934" s="55"/>
      <c r="C934" s="56"/>
      <c r="D934" s="56"/>
      <c r="E934" s="56"/>
      <c r="F934" s="56"/>
      <c r="G934" s="56"/>
      <c r="H934" s="56"/>
      <c r="I934" s="55"/>
      <c r="J934" s="57"/>
      <c r="K934" s="57"/>
      <c r="L934" s="57"/>
      <c r="M934" s="57"/>
      <c r="N934" s="57"/>
    </row>
    <row r="935" spans="2:14" ht="18.75">
      <c r="B935" s="55"/>
      <c r="C935" s="56"/>
      <c r="D935" s="56"/>
      <c r="E935" s="56"/>
      <c r="F935" s="56"/>
      <c r="G935" s="56"/>
      <c r="H935" s="56"/>
      <c r="I935" s="55"/>
      <c r="J935" s="57"/>
      <c r="K935" s="57"/>
      <c r="L935" s="57"/>
      <c r="M935" s="57"/>
      <c r="N935" s="57"/>
    </row>
    <row r="936" spans="2:14" ht="18.75">
      <c r="B936" s="55"/>
      <c r="C936" s="56"/>
      <c r="D936" s="56"/>
      <c r="E936" s="56"/>
      <c r="F936" s="56"/>
      <c r="G936" s="56"/>
      <c r="H936" s="56"/>
      <c r="I936" s="55"/>
      <c r="J936" s="57"/>
      <c r="K936" s="57"/>
      <c r="L936" s="57"/>
      <c r="M936" s="57"/>
      <c r="N936" s="57"/>
    </row>
    <row r="937" spans="2:14" ht="18.75">
      <c r="B937" s="55"/>
      <c r="C937" s="56"/>
      <c r="D937" s="56"/>
      <c r="E937" s="56"/>
      <c r="F937" s="56"/>
      <c r="G937" s="56"/>
      <c r="H937" s="56"/>
      <c r="I937" s="55"/>
      <c r="J937" s="57"/>
      <c r="K937" s="57"/>
      <c r="L937" s="57"/>
      <c r="M937" s="57"/>
      <c r="N937" s="57"/>
    </row>
    <row r="938" spans="2:14" ht="18.75">
      <c r="B938" s="55"/>
      <c r="C938" s="56"/>
      <c r="D938" s="56"/>
      <c r="E938" s="56"/>
      <c r="F938" s="56"/>
      <c r="G938" s="56"/>
      <c r="H938" s="56"/>
      <c r="I938" s="55"/>
      <c r="J938" s="57"/>
      <c r="K938" s="57"/>
      <c r="L938" s="57"/>
      <c r="M938" s="57"/>
      <c r="N938" s="57"/>
    </row>
    <row r="939" spans="2:14" ht="18.75">
      <c r="B939" s="55"/>
      <c r="C939" s="56"/>
      <c r="D939" s="56"/>
      <c r="E939" s="56"/>
      <c r="F939" s="56"/>
      <c r="G939" s="56"/>
      <c r="H939" s="56"/>
      <c r="I939" s="55"/>
      <c r="J939" s="57"/>
      <c r="K939" s="57"/>
      <c r="L939" s="57"/>
      <c r="M939" s="57"/>
      <c r="N939" s="57"/>
    </row>
    <row r="940" spans="2:14" ht="18.75">
      <c r="B940" s="55"/>
      <c r="C940" s="56"/>
      <c r="D940" s="56"/>
      <c r="E940" s="56"/>
      <c r="F940" s="56"/>
      <c r="G940" s="56"/>
      <c r="H940" s="56"/>
      <c r="I940" s="55"/>
      <c r="J940" s="57"/>
      <c r="K940" s="57"/>
      <c r="L940" s="57"/>
      <c r="M940" s="57"/>
      <c r="N940" s="57"/>
    </row>
    <row r="941" spans="2:14" ht="18.75">
      <c r="B941" s="55"/>
      <c r="C941" s="56"/>
      <c r="D941" s="56"/>
      <c r="E941" s="56"/>
      <c r="F941" s="56"/>
      <c r="G941" s="56"/>
      <c r="H941" s="56"/>
      <c r="I941" s="55"/>
      <c r="J941" s="57"/>
      <c r="K941" s="57"/>
      <c r="L941" s="57"/>
      <c r="M941" s="57"/>
      <c r="N941" s="57"/>
    </row>
    <row r="942" spans="2:14" ht="18.75">
      <c r="B942" s="55"/>
      <c r="C942" s="56"/>
      <c r="D942" s="56"/>
      <c r="E942" s="56"/>
      <c r="F942" s="56"/>
      <c r="G942" s="56"/>
      <c r="H942" s="56"/>
      <c r="I942" s="55"/>
      <c r="J942" s="57"/>
      <c r="K942" s="57"/>
      <c r="L942" s="57"/>
      <c r="M942" s="57"/>
      <c r="N942" s="57"/>
    </row>
    <row r="943" spans="2:14" ht="18.75">
      <c r="B943" s="55"/>
      <c r="C943" s="56"/>
      <c r="D943" s="56"/>
      <c r="E943" s="56"/>
      <c r="F943" s="56"/>
      <c r="G943" s="56"/>
      <c r="H943" s="56"/>
      <c r="I943" s="55"/>
      <c r="J943" s="57"/>
      <c r="K943" s="57"/>
      <c r="L943" s="57"/>
      <c r="M943" s="57"/>
      <c r="N943" s="57"/>
    </row>
    <row r="944" spans="2:14" ht="18.75">
      <c r="B944" s="55"/>
      <c r="C944" s="56"/>
      <c r="D944" s="56"/>
      <c r="E944" s="56"/>
      <c r="F944" s="56"/>
      <c r="G944" s="56"/>
      <c r="H944" s="56"/>
      <c r="I944" s="55"/>
      <c r="J944" s="57"/>
      <c r="K944" s="57"/>
      <c r="L944" s="57"/>
      <c r="M944" s="57"/>
      <c r="N944" s="57"/>
    </row>
    <row r="945" spans="2:14" ht="18.75">
      <c r="B945" s="55"/>
      <c r="C945" s="56"/>
      <c r="D945" s="56"/>
      <c r="E945" s="56"/>
      <c r="F945" s="56"/>
      <c r="G945" s="56"/>
      <c r="H945" s="56"/>
      <c r="I945" s="55"/>
      <c r="J945" s="57"/>
      <c r="K945" s="57"/>
      <c r="L945" s="57"/>
      <c r="M945" s="57"/>
      <c r="N945" s="57"/>
    </row>
    <row r="946" spans="2:14" ht="18.75">
      <c r="B946" s="55"/>
      <c r="C946" s="56"/>
      <c r="D946" s="56"/>
      <c r="E946" s="56"/>
      <c r="F946" s="56"/>
      <c r="G946" s="56"/>
      <c r="H946" s="56"/>
      <c r="I946" s="55"/>
      <c r="J946" s="57"/>
      <c r="K946" s="57"/>
      <c r="L946" s="57"/>
      <c r="M946" s="57"/>
      <c r="N946" s="57"/>
    </row>
    <row r="947" spans="2:14" ht="18.75">
      <c r="B947" s="55"/>
      <c r="C947" s="56"/>
      <c r="D947" s="56"/>
      <c r="E947" s="56"/>
      <c r="F947" s="56"/>
      <c r="G947" s="56"/>
      <c r="H947" s="56"/>
      <c r="I947" s="55"/>
      <c r="J947" s="57"/>
      <c r="K947" s="57"/>
      <c r="L947" s="57"/>
      <c r="M947" s="57"/>
      <c r="N947" s="57"/>
    </row>
    <row r="948" spans="2:14" ht="18.75">
      <c r="B948" s="55"/>
      <c r="C948" s="56"/>
      <c r="D948" s="56"/>
      <c r="E948" s="56"/>
      <c r="F948" s="56"/>
      <c r="G948" s="56"/>
      <c r="H948" s="56"/>
      <c r="I948" s="55"/>
      <c r="J948" s="57"/>
      <c r="K948" s="57"/>
      <c r="L948" s="57"/>
      <c r="M948" s="57"/>
      <c r="N948" s="57"/>
    </row>
    <row r="949" spans="2:14" ht="18.75">
      <c r="B949" s="55"/>
      <c r="C949" s="56"/>
      <c r="D949" s="56"/>
      <c r="E949" s="56"/>
      <c r="F949" s="56"/>
      <c r="G949" s="56"/>
      <c r="H949" s="56"/>
      <c r="I949" s="55"/>
      <c r="J949" s="57"/>
      <c r="K949" s="57"/>
      <c r="L949" s="57"/>
      <c r="M949" s="57"/>
      <c r="N949" s="57"/>
    </row>
    <row r="950" spans="2:14" ht="18.75">
      <c r="B950" s="55"/>
      <c r="C950" s="56"/>
      <c r="D950" s="56"/>
      <c r="E950" s="56"/>
      <c r="F950" s="56"/>
      <c r="G950" s="56"/>
      <c r="H950" s="56"/>
      <c r="I950" s="55"/>
      <c r="J950" s="57"/>
      <c r="K950" s="57"/>
      <c r="L950" s="57"/>
      <c r="M950" s="57"/>
      <c r="N950" s="57"/>
    </row>
    <row r="951" spans="2:14" ht="18.75">
      <c r="B951" s="55"/>
      <c r="C951" s="56"/>
      <c r="D951" s="56"/>
      <c r="E951" s="56"/>
      <c r="F951" s="56"/>
      <c r="G951" s="56"/>
      <c r="H951" s="56"/>
      <c r="I951" s="55"/>
      <c r="J951" s="57"/>
      <c r="K951" s="57"/>
      <c r="L951" s="57"/>
      <c r="M951" s="57"/>
      <c r="N951" s="57"/>
    </row>
    <row r="952" spans="2:14" ht="18.75">
      <c r="B952" s="55"/>
      <c r="C952" s="56"/>
      <c r="D952" s="56"/>
      <c r="E952" s="56"/>
      <c r="F952" s="56"/>
      <c r="G952" s="56"/>
      <c r="H952" s="56"/>
      <c r="I952" s="55"/>
      <c r="J952" s="57"/>
      <c r="K952" s="57"/>
      <c r="L952" s="57"/>
      <c r="M952" s="57"/>
      <c r="N952" s="57"/>
    </row>
    <row r="953" spans="2:14" ht="18.75">
      <c r="B953" s="55"/>
      <c r="C953" s="56"/>
      <c r="D953" s="56"/>
      <c r="E953" s="56"/>
      <c r="F953" s="56"/>
      <c r="G953" s="56"/>
      <c r="H953" s="56"/>
      <c r="I953" s="55"/>
      <c r="J953" s="57"/>
      <c r="K953" s="57"/>
      <c r="L953" s="57"/>
      <c r="M953" s="57"/>
      <c r="N953" s="57"/>
    </row>
    <row r="954" spans="2:14" ht="18.75">
      <c r="B954" s="55"/>
      <c r="C954" s="56"/>
      <c r="D954" s="56"/>
      <c r="E954" s="56"/>
      <c r="F954" s="56"/>
      <c r="G954" s="56"/>
      <c r="H954" s="56"/>
      <c r="I954" s="55"/>
      <c r="J954" s="57"/>
      <c r="K954" s="57"/>
      <c r="L954" s="57"/>
      <c r="M954" s="57"/>
      <c r="N954" s="57"/>
    </row>
    <row r="955" spans="2:14" ht="18.75">
      <c r="B955" s="55"/>
      <c r="C955" s="56"/>
      <c r="D955" s="56"/>
      <c r="E955" s="56"/>
      <c r="F955" s="56"/>
      <c r="G955" s="56"/>
      <c r="H955" s="56"/>
      <c r="I955" s="55"/>
      <c r="J955" s="57"/>
      <c r="K955" s="57"/>
      <c r="L955" s="57"/>
      <c r="M955" s="57"/>
      <c r="N955" s="57"/>
    </row>
    <row r="956" spans="2:14" ht="18.75">
      <c r="B956" s="55"/>
      <c r="C956" s="56"/>
      <c r="D956" s="56"/>
      <c r="E956" s="56"/>
      <c r="F956" s="56"/>
      <c r="G956" s="56"/>
      <c r="H956" s="56"/>
      <c r="I956" s="55"/>
      <c r="J956" s="57"/>
      <c r="K956" s="57"/>
      <c r="L956" s="57"/>
      <c r="M956" s="57"/>
      <c r="N956" s="57"/>
    </row>
    <row r="957" spans="2:14" ht="18.75">
      <c r="B957" s="55"/>
      <c r="C957" s="56"/>
      <c r="D957" s="56"/>
      <c r="E957" s="56"/>
      <c r="F957" s="56"/>
      <c r="G957" s="56"/>
      <c r="H957" s="56"/>
      <c r="I957" s="55"/>
      <c r="J957" s="57"/>
      <c r="K957" s="57"/>
      <c r="L957" s="57"/>
      <c r="M957" s="57"/>
      <c r="N957" s="57"/>
    </row>
    <row r="958" spans="2:14" ht="18.75">
      <c r="B958" s="55"/>
      <c r="C958" s="56"/>
      <c r="D958" s="56"/>
      <c r="E958" s="56"/>
      <c r="F958" s="56"/>
      <c r="G958" s="56"/>
      <c r="H958" s="56"/>
      <c r="I958" s="55"/>
      <c r="J958" s="57"/>
      <c r="K958" s="57"/>
      <c r="L958" s="57"/>
      <c r="M958" s="57"/>
      <c r="N958" s="57"/>
    </row>
    <row r="959" spans="2:14" ht="18.75">
      <c r="B959" s="55"/>
      <c r="C959" s="56"/>
      <c r="D959" s="56"/>
      <c r="E959" s="56"/>
      <c r="F959" s="56"/>
      <c r="G959" s="56"/>
      <c r="H959" s="56"/>
      <c r="I959" s="55"/>
      <c r="J959" s="57"/>
      <c r="K959" s="57"/>
      <c r="L959" s="57"/>
      <c r="M959" s="57"/>
      <c r="N959" s="57"/>
    </row>
    <row r="960" spans="2:14" ht="18.75">
      <c r="B960" s="55"/>
      <c r="C960" s="56"/>
      <c r="D960" s="56"/>
      <c r="E960" s="56"/>
      <c r="F960" s="56"/>
      <c r="G960" s="56"/>
      <c r="H960" s="56"/>
      <c r="I960" s="55"/>
      <c r="J960" s="57"/>
      <c r="K960" s="57"/>
      <c r="L960" s="57"/>
      <c r="M960" s="57"/>
      <c r="N960" s="57"/>
    </row>
    <row r="961" spans="2:14" ht="18.75">
      <c r="B961" s="55"/>
      <c r="C961" s="56"/>
      <c r="D961" s="56"/>
      <c r="E961" s="56"/>
      <c r="F961" s="56"/>
      <c r="G961" s="56"/>
      <c r="H961" s="56"/>
      <c r="I961" s="55"/>
      <c r="J961" s="57"/>
      <c r="K961" s="57"/>
      <c r="L961" s="57"/>
      <c r="M961" s="57"/>
      <c r="N961" s="57"/>
    </row>
    <row r="962" spans="2:14" ht="18.75">
      <c r="B962" s="55"/>
      <c r="C962" s="56"/>
      <c r="D962" s="56"/>
      <c r="E962" s="56"/>
      <c r="F962" s="56"/>
      <c r="G962" s="56"/>
      <c r="H962" s="56"/>
      <c r="I962" s="55"/>
      <c r="J962" s="57"/>
      <c r="K962" s="57"/>
      <c r="L962" s="57"/>
      <c r="M962" s="57"/>
      <c r="N962" s="57"/>
    </row>
    <row r="963" spans="2:14" ht="18.75">
      <c r="B963" s="55"/>
      <c r="C963" s="56"/>
      <c r="D963" s="56"/>
      <c r="E963" s="56"/>
      <c r="F963" s="56"/>
      <c r="G963" s="56"/>
      <c r="H963" s="56"/>
      <c r="I963" s="55"/>
      <c r="J963" s="57"/>
      <c r="K963" s="57"/>
      <c r="L963" s="57"/>
      <c r="M963" s="57"/>
      <c r="N963" s="57"/>
    </row>
    <row r="964" spans="2:14" ht="18.75">
      <c r="B964" s="55"/>
      <c r="C964" s="56"/>
      <c r="D964" s="56"/>
      <c r="E964" s="56"/>
      <c r="F964" s="56"/>
      <c r="G964" s="56"/>
      <c r="H964" s="56"/>
      <c r="I964" s="55"/>
      <c r="J964" s="57"/>
      <c r="K964" s="57"/>
      <c r="L964" s="57"/>
      <c r="M964" s="57"/>
      <c r="N964" s="57"/>
    </row>
    <row r="965" spans="2:14" ht="18.75">
      <c r="B965" s="55"/>
      <c r="C965" s="56"/>
      <c r="D965" s="56"/>
      <c r="E965" s="56"/>
      <c r="F965" s="56"/>
      <c r="G965" s="56"/>
      <c r="H965" s="56"/>
      <c r="I965" s="55"/>
      <c r="J965" s="57"/>
      <c r="K965" s="57"/>
      <c r="L965" s="57"/>
      <c r="M965" s="57"/>
      <c r="N965" s="57"/>
    </row>
    <row r="966" spans="2:14" ht="18.75">
      <c r="B966" s="55"/>
      <c r="C966" s="56"/>
      <c r="D966" s="56"/>
      <c r="E966" s="56"/>
      <c r="F966" s="56"/>
      <c r="G966" s="56"/>
      <c r="H966" s="56"/>
      <c r="I966" s="55"/>
      <c r="J966" s="57"/>
      <c r="K966" s="57"/>
      <c r="L966" s="57"/>
      <c r="M966" s="57"/>
      <c r="N966" s="57"/>
    </row>
    <row r="967" spans="2:14" ht="18.75">
      <c r="B967" s="55"/>
      <c r="C967" s="56"/>
      <c r="D967" s="56"/>
      <c r="E967" s="56"/>
      <c r="F967" s="56"/>
      <c r="G967" s="56"/>
      <c r="H967" s="56"/>
      <c r="I967" s="55"/>
      <c r="J967" s="57"/>
      <c r="K967" s="57"/>
      <c r="L967" s="57"/>
      <c r="M967" s="57"/>
      <c r="N967" s="57"/>
    </row>
    <row r="968" spans="2:14" ht="18.75">
      <c r="B968" s="55"/>
      <c r="C968" s="56"/>
      <c r="D968" s="56"/>
      <c r="E968" s="56"/>
      <c r="F968" s="56"/>
      <c r="G968" s="56"/>
      <c r="H968" s="56"/>
      <c r="I968" s="55"/>
      <c r="J968" s="57"/>
      <c r="K968" s="57"/>
      <c r="L968" s="57"/>
      <c r="M968" s="57"/>
      <c r="N968" s="57"/>
    </row>
    <row r="969" spans="2:14" ht="18.75">
      <c r="B969" s="55"/>
      <c r="C969" s="56"/>
      <c r="D969" s="56"/>
      <c r="E969" s="56"/>
      <c r="F969" s="56"/>
      <c r="G969" s="56"/>
      <c r="H969" s="56"/>
      <c r="I969" s="55"/>
      <c r="J969" s="57"/>
      <c r="K969" s="57"/>
      <c r="L969" s="57"/>
      <c r="M969" s="57"/>
      <c r="N969" s="57"/>
    </row>
    <row r="970" spans="2:14" ht="18.75">
      <c r="B970" s="55"/>
      <c r="C970" s="56"/>
      <c r="D970" s="56"/>
      <c r="E970" s="56"/>
      <c r="F970" s="56"/>
      <c r="G970" s="56"/>
      <c r="H970" s="56"/>
      <c r="I970" s="55"/>
      <c r="J970" s="57"/>
      <c r="K970" s="57"/>
      <c r="L970" s="57"/>
      <c r="M970" s="57"/>
      <c r="N970" s="57"/>
    </row>
    <row r="971" spans="2:14" ht="18.75">
      <c r="B971" s="55"/>
      <c r="C971" s="56"/>
      <c r="D971" s="56"/>
      <c r="E971" s="56"/>
      <c r="F971" s="56"/>
      <c r="G971" s="56"/>
      <c r="H971" s="56"/>
      <c r="I971" s="55"/>
      <c r="J971" s="57"/>
      <c r="K971" s="57"/>
      <c r="L971" s="57"/>
      <c r="M971" s="57"/>
      <c r="N971" s="57"/>
    </row>
    <row r="972" spans="2:14" ht="18.75">
      <c r="B972" s="55"/>
      <c r="C972" s="56"/>
      <c r="D972" s="56"/>
      <c r="E972" s="56"/>
      <c r="F972" s="56"/>
      <c r="G972" s="56"/>
      <c r="H972" s="56"/>
      <c r="I972" s="55"/>
      <c r="J972" s="57"/>
      <c r="K972" s="57"/>
      <c r="L972" s="57"/>
      <c r="M972" s="57"/>
      <c r="N972" s="57"/>
    </row>
    <row r="973" spans="2:14" ht="18.75">
      <c r="B973" s="55"/>
      <c r="C973" s="56"/>
      <c r="D973" s="56"/>
      <c r="E973" s="56"/>
      <c r="F973" s="56"/>
      <c r="G973" s="56"/>
      <c r="H973" s="56"/>
      <c r="I973" s="55"/>
      <c r="J973" s="57"/>
      <c r="K973" s="57"/>
      <c r="L973" s="57"/>
      <c r="M973" s="57"/>
      <c r="N973" s="57"/>
    </row>
    <row r="974" spans="2:14" ht="18.75">
      <c r="B974" s="55"/>
      <c r="C974" s="56"/>
      <c r="D974" s="56"/>
      <c r="E974" s="56"/>
      <c r="F974" s="56"/>
      <c r="G974" s="56"/>
      <c r="H974" s="56"/>
      <c r="I974" s="55"/>
      <c r="J974" s="57"/>
      <c r="K974" s="57"/>
      <c r="L974" s="57"/>
      <c r="M974" s="57"/>
      <c r="N974" s="57"/>
    </row>
    <row r="975" spans="2:14" ht="18.75">
      <c r="B975" s="55"/>
      <c r="C975" s="56"/>
      <c r="D975" s="56"/>
      <c r="E975" s="56"/>
      <c r="F975" s="56"/>
      <c r="G975" s="56"/>
      <c r="H975" s="56"/>
      <c r="I975" s="55"/>
      <c r="J975" s="57"/>
      <c r="K975" s="57"/>
      <c r="L975" s="57"/>
      <c r="M975" s="57"/>
      <c r="N975" s="57"/>
    </row>
    <row r="976" spans="2:14" ht="18.75">
      <c r="B976" s="55"/>
      <c r="C976" s="56"/>
      <c r="D976" s="56"/>
      <c r="E976" s="56"/>
      <c r="F976" s="56"/>
      <c r="G976" s="56"/>
      <c r="H976" s="56"/>
      <c r="I976" s="55"/>
      <c r="J976" s="57"/>
      <c r="K976" s="57"/>
      <c r="L976" s="57"/>
      <c r="M976" s="57"/>
      <c r="N976" s="57"/>
    </row>
    <row r="977" spans="2:14" ht="18.75">
      <c r="B977" s="55"/>
      <c r="C977" s="56"/>
      <c r="D977" s="56"/>
      <c r="E977" s="56"/>
      <c r="F977" s="56"/>
      <c r="G977" s="56"/>
      <c r="H977" s="56"/>
      <c r="I977" s="55"/>
      <c r="J977" s="57"/>
      <c r="K977" s="57"/>
      <c r="L977" s="57"/>
      <c r="M977" s="57"/>
      <c r="N977" s="57"/>
    </row>
    <row r="978" spans="2:14" ht="18.75">
      <c r="B978" s="55"/>
      <c r="C978" s="56"/>
      <c r="D978" s="56"/>
      <c r="E978" s="56"/>
      <c r="F978" s="56"/>
      <c r="G978" s="56"/>
      <c r="H978" s="56"/>
      <c r="I978" s="55"/>
      <c r="J978" s="57"/>
      <c r="K978" s="57"/>
      <c r="L978" s="57"/>
      <c r="M978" s="57"/>
      <c r="N978" s="57"/>
    </row>
    <row r="979" spans="2:14" ht="18.75">
      <c r="B979" s="55"/>
      <c r="C979" s="56"/>
      <c r="D979" s="56"/>
      <c r="E979" s="56"/>
      <c r="F979" s="56"/>
      <c r="G979" s="56"/>
      <c r="H979" s="56"/>
      <c r="I979" s="55"/>
      <c r="J979" s="57"/>
      <c r="K979" s="57"/>
      <c r="L979" s="57"/>
      <c r="M979" s="57"/>
      <c r="N979" s="57"/>
    </row>
    <row r="980" spans="2:14" ht="18.75">
      <c r="B980" s="55"/>
      <c r="C980" s="56"/>
      <c r="D980" s="56"/>
      <c r="E980" s="56"/>
      <c r="F980" s="56"/>
      <c r="G980" s="56"/>
      <c r="H980" s="56"/>
      <c r="I980" s="55"/>
      <c r="J980" s="57"/>
      <c r="K980" s="57"/>
      <c r="L980" s="57"/>
      <c r="M980" s="57"/>
      <c r="N980" s="57"/>
    </row>
    <row r="981" spans="2:14" ht="18.75">
      <c r="B981" s="55"/>
      <c r="C981" s="56"/>
      <c r="D981" s="56"/>
      <c r="E981" s="56"/>
      <c r="F981" s="56"/>
      <c r="G981" s="56"/>
      <c r="H981" s="56"/>
      <c r="I981" s="55"/>
      <c r="J981" s="57"/>
      <c r="K981" s="57"/>
      <c r="L981" s="57"/>
      <c r="M981" s="57"/>
      <c r="N981" s="57"/>
    </row>
    <row r="982" spans="2:14" ht="18.75">
      <c r="B982" s="55"/>
      <c r="C982" s="56"/>
      <c r="D982" s="56"/>
      <c r="E982" s="56"/>
      <c r="F982" s="56"/>
      <c r="G982" s="56"/>
      <c r="H982" s="56"/>
      <c r="I982" s="55"/>
      <c r="J982" s="57"/>
      <c r="K982" s="57"/>
      <c r="L982" s="57"/>
      <c r="M982" s="57"/>
      <c r="N982" s="57"/>
    </row>
    <row r="983" spans="2:14" ht="18.75">
      <c r="B983" s="55"/>
      <c r="C983" s="56"/>
      <c r="D983" s="56"/>
      <c r="E983" s="56"/>
      <c r="F983" s="56"/>
      <c r="G983" s="56"/>
      <c r="H983" s="56"/>
      <c r="I983" s="55"/>
      <c r="J983" s="57"/>
      <c r="K983" s="57"/>
      <c r="L983" s="57"/>
      <c r="M983" s="57"/>
      <c r="N983" s="57"/>
    </row>
    <row r="984" spans="2:14" ht="18.75">
      <c r="B984" s="55"/>
      <c r="C984" s="56"/>
      <c r="D984" s="56"/>
      <c r="E984" s="56"/>
      <c r="F984" s="56"/>
      <c r="G984" s="56"/>
      <c r="H984" s="56"/>
      <c r="I984" s="55"/>
      <c r="J984" s="57"/>
      <c r="K984" s="57"/>
      <c r="L984" s="57"/>
      <c r="M984" s="57"/>
      <c r="N984" s="57"/>
    </row>
    <row r="985" spans="2:14" ht="18.75">
      <c r="B985" s="55"/>
      <c r="C985" s="56"/>
      <c r="D985" s="56"/>
      <c r="E985" s="56"/>
      <c r="F985" s="56"/>
      <c r="G985" s="56"/>
      <c r="H985" s="56"/>
      <c r="I985" s="55"/>
      <c r="J985" s="57"/>
      <c r="K985" s="57"/>
      <c r="L985" s="57"/>
      <c r="M985" s="57"/>
      <c r="N985" s="57"/>
    </row>
    <row r="986" spans="2:14" ht="18.75">
      <c r="B986" s="55"/>
      <c r="C986" s="56"/>
      <c r="D986" s="56"/>
      <c r="E986" s="56"/>
      <c r="F986" s="56"/>
      <c r="G986" s="56"/>
      <c r="H986" s="56"/>
      <c r="I986" s="55"/>
      <c r="J986" s="57"/>
      <c r="K986" s="57"/>
      <c r="L986" s="57"/>
      <c r="M986" s="57"/>
      <c r="N986" s="57"/>
    </row>
    <row r="987" spans="2:14" ht="18.75">
      <c r="B987" s="55"/>
      <c r="C987" s="56"/>
      <c r="D987" s="56"/>
      <c r="E987" s="56"/>
      <c r="F987" s="56"/>
      <c r="G987" s="56"/>
      <c r="H987" s="56"/>
      <c r="I987" s="55"/>
      <c r="J987" s="57"/>
      <c r="K987" s="57"/>
      <c r="L987" s="57"/>
      <c r="M987" s="57"/>
      <c r="N987" s="57"/>
    </row>
    <row r="988" spans="2:14" ht="18.75">
      <c r="B988" s="55"/>
      <c r="C988" s="56"/>
      <c r="D988" s="56"/>
      <c r="E988" s="56"/>
      <c r="F988" s="56"/>
      <c r="G988" s="56"/>
      <c r="H988" s="56"/>
      <c r="I988" s="55"/>
      <c r="J988" s="57"/>
      <c r="K988" s="57"/>
      <c r="L988" s="57"/>
      <c r="M988" s="57"/>
      <c r="N988" s="57"/>
    </row>
    <row r="989" spans="2:14" ht="18.75">
      <c r="B989" s="55"/>
      <c r="C989" s="56"/>
      <c r="D989" s="56"/>
      <c r="E989" s="56"/>
      <c r="F989" s="56"/>
      <c r="G989" s="56"/>
      <c r="H989" s="56"/>
      <c r="I989" s="55"/>
      <c r="J989" s="57"/>
      <c r="K989" s="57"/>
      <c r="L989" s="57"/>
      <c r="M989" s="57"/>
      <c r="N989" s="57"/>
    </row>
    <row r="990" spans="2:14" ht="18.75">
      <c r="B990" s="55"/>
      <c r="C990" s="56"/>
      <c r="D990" s="56"/>
      <c r="E990" s="56"/>
      <c r="F990" s="56"/>
      <c r="G990" s="56"/>
      <c r="H990" s="56"/>
      <c r="I990" s="55"/>
      <c r="J990" s="57"/>
      <c r="K990" s="57"/>
      <c r="L990" s="57"/>
      <c r="M990" s="57"/>
      <c r="N990" s="57"/>
    </row>
    <row r="991" spans="2:14" ht="18.75">
      <c r="B991" s="55"/>
      <c r="C991" s="56"/>
      <c r="D991" s="56"/>
      <c r="E991" s="56"/>
      <c r="F991" s="56"/>
      <c r="G991" s="56"/>
      <c r="H991" s="56"/>
      <c r="I991" s="55"/>
      <c r="J991" s="57"/>
      <c r="K991" s="57"/>
      <c r="L991" s="57"/>
      <c r="M991" s="57"/>
      <c r="N991" s="57"/>
    </row>
    <row r="992" spans="2:14" ht="18.75">
      <c r="B992" s="55"/>
      <c r="C992" s="56"/>
      <c r="D992" s="56"/>
      <c r="E992" s="56"/>
      <c r="F992" s="56"/>
      <c r="G992" s="56"/>
      <c r="H992" s="56"/>
      <c r="I992" s="55"/>
      <c r="J992" s="57"/>
      <c r="K992" s="57"/>
      <c r="L992" s="57"/>
      <c r="M992" s="57"/>
      <c r="N992" s="57"/>
    </row>
    <row r="993" spans="2:14" ht="18.75">
      <c r="B993" s="55"/>
      <c r="C993" s="56"/>
      <c r="D993" s="56"/>
      <c r="E993" s="56"/>
      <c r="F993" s="56"/>
      <c r="G993" s="56"/>
      <c r="H993" s="56"/>
      <c r="I993" s="55"/>
      <c r="J993" s="57"/>
      <c r="K993" s="57"/>
      <c r="L993" s="57"/>
      <c r="M993" s="57"/>
      <c r="N993" s="57"/>
    </row>
    <row r="994" spans="2:14" ht="18.75">
      <c r="B994" s="55"/>
      <c r="C994" s="56"/>
      <c r="D994" s="56"/>
      <c r="E994" s="56"/>
      <c r="F994" s="56"/>
      <c r="G994" s="56"/>
      <c r="H994" s="56"/>
      <c r="I994" s="55"/>
      <c r="J994" s="57"/>
      <c r="K994" s="57"/>
      <c r="L994" s="57"/>
      <c r="M994" s="57"/>
      <c r="N994" s="57"/>
    </row>
    <row r="995" spans="2:14" ht="18.75">
      <c r="B995" s="55"/>
      <c r="C995" s="56"/>
      <c r="D995" s="56"/>
      <c r="E995" s="56"/>
      <c r="F995" s="56"/>
      <c r="G995" s="56"/>
      <c r="H995" s="56"/>
      <c r="I995" s="55"/>
      <c r="J995" s="57"/>
      <c r="K995" s="57"/>
      <c r="L995" s="57"/>
      <c r="M995" s="57"/>
      <c r="N995" s="57"/>
    </row>
    <row r="996" spans="2:14" ht="18.75">
      <c r="B996" s="55"/>
      <c r="C996" s="56"/>
      <c r="D996" s="56"/>
      <c r="E996" s="56"/>
      <c r="F996" s="56"/>
      <c r="G996" s="56"/>
      <c r="H996" s="56"/>
      <c r="I996" s="55"/>
      <c r="J996" s="57"/>
      <c r="K996" s="57"/>
      <c r="L996" s="57"/>
      <c r="M996" s="57"/>
      <c r="N996" s="57"/>
    </row>
    <row r="997" spans="2:14" ht="18.75">
      <c r="B997" s="55"/>
      <c r="C997" s="56"/>
      <c r="D997" s="56"/>
      <c r="E997" s="56"/>
      <c r="F997" s="56"/>
      <c r="G997" s="56"/>
      <c r="H997" s="56"/>
      <c r="I997" s="55"/>
      <c r="J997" s="57"/>
      <c r="K997" s="57"/>
      <c r="L997" s="57"/>
      <c r="M997" s="57"/>
      <c r="N997" s="57"/>
    </row>
    <row r="998" spans="2:14" ht="18.75">
      <c r="B998" s="55"/>
      <c r="C998" s="56"/>
      <c r="D998" s="56"/>
      <c r="E998" s="56"/>
      <c r="F998" s="56"/>
      <c r="G998" s="56"/>
      <c r="H998" s="56"/>
      <c r="I998" s="55"/>
      <c r="J998" s="57"/>
      <c r="K998" s="57"/>
      <c r="L998" s="57"/>
      <c r="M998" s="57"/>
      <c r="N998" s="57"/>
    </row>
    <row r="999" spans="2:14" ht="18.75">
      <c r="B999" s="55"/>
      <c r="C999" s="56"/>
      <c r="D999" s="56"/>
      <c r="E999" s="56"/>
      <c r="F999" s="56"/>
      <c r="G999" s="56"/>
      <c r="H999" s="56"/>
      <c r="I999" s="55"/>
      <c r="J999" s="57"/>
      <c r="K999" s="57"/>
      <c r="L999" s="57"/>
      <c r="M999" s="57"/>
      <c r="N999" s="57"/>
    </row>
  </sheetData>
  <mergeCells count="22">
    <mergeCell ref="B4:B11"/>
    <mergeCell ref="C4:C5"/>
    <mergeCell ref="C9:C10"/>
    <mergeCell ref="B15:G15"/>
    <mergeCell ref="M15:N21"/>
    <mergeCell ref="B17:G17"/>
    <mergeCell ref="B18:G18"/>
    <mergeCell ref="B19:G19"/>
    <mergeCell ref="B20:G20"/>
    <mergeCell ref="B21:G21"/>
    <mergeCell ref="N2:N3"/>
    <mergeCell ref="B2:B3"/>
    <mergeCell ref="C2:C3"/>
    <mergeCell ref="D2:D3"/>
    <mergeCell ref="E2:E3"/>
    <mergeCell ref="F2:F3"/>
    <mergeCell ref="G2:G3"/>
    <mergeCell ref="H2:H3"/>
    <mergeCell ref="J2:J3"/>
    <mergeCell ref="K2:K3"/>
    <mergeCell ref="L2:L3"/>
    <mergeCell ref="M2:M3"/>
  </mergeCells>
  <pageMargins left="0.25" right="0.25" top="0.75" bottom="0.75" header="0.3" footer="0.3"/>
  <pageSetup paperSize="9" scale="47" fitToWidth="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Q90"/>
  <sheetViews>
    <sheetView showGridLines="0" topLeftCell="H22" zoomScale="85" zoomScaleNormal="85" workbookViewId="0">
      <selection activeCell="W34" sqref="W34"/>
    </sheetView>
  </sheetViews>
  <sheetFormatPr defaultColWidth="8.85546875" defaultRowHeight="15"/>
  <cols>
    <col min="1" max="1" width="9.7109375" style="169" customWidth="1"/>
    <col min="2" max="2" width="61.42578125" style="169"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7" s="276" customFormat="1">
      <c r="A2" s="276" t="s">
        <v>94</v>
      </c>
      <c r="B2" s="279" t="s">
        <v>236</v>
      </c>
      <c r="C2" s="280"/>
      <c r="D2" s="280"/>
      <c r="E2" s="280"/>
      <c r="F2" s="280"/>
      <c r="G2" s="280"/>
      <c r="H2" s="280"/>
    </row>
    <row r="3" spans="1:17">
      <c r="A3" s="169" t="s">
        <v>176</v>
      </c>
      <c r="B3" s="278">
        <f>SUM(Tabela111121815[Planowany budżet w '[zł']])</f>
        <v>0</v>
      </c>
      <c r="C3" s="275"/>
      <c r="D3" s="275"/>
      <c r="E3" s="275"/>
      <c r="F3" s="275"/>
      <c r="G3" s="275"/>
      <c r="H3" s="275"/>
    </row>
    <row r="4" spans="1:17">
      <c r="A4" s="169" t="s">
        <v>96</v>
      </c>
      <c r="B4" s="278" t="s">
        <v>237</v>
      </c>
      <c r="C4" s="275"/>
      <c r="D4" s="275"/>
      <c r="E4" s="275"/>
      <c r="F4" s="275"/>
      <c r="G4" s="275"/>
      <c r="H4" s="275"/>
    </row>
    <row r="5" spans="1:17" s="276" customFormat="1">
      <c r="B5" s="277"/>
      <c r="C5" s="277"/>
      <c r="D5" s="277"/>
      <c r="E5" s="277"/>
      <c r="F5" s="277"/>
      <c r="G5" s="277"/>
      <c r="H5" s="277"/>
    </row>
    <row r="6" spans="1:17">
      <c r="B6" s="389"/>
      <c r="C6" s="389"/>
      <c r="D6" s="389"/>
      <c r="E6" s="389"/>
      <c r="F6" s="389"/>
      <c r="G6" s="389"/>
      <c r="H6" s="389"/>
    </row>
    <row r="7" spans="1:17"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c r="M7" s="359" t="s">
        <v>101</v>
      </c>
      <c r="N7" s="359" t="s">
        <v>102</v>
      </c>
      <c r="O7" s="359" t="s">
        <v>103</v>
      </c>
      <c r="P7" s="359" t="s">
        <v>104</v>
      </c>
      <c r="Q7" s="359" t="s">
        <v>105</v>
      </c>
    </row>
    <row r="8" spans="1:17" ht="14.25" customHeight="1" thickTop="1">
      <c r="A8" s="302">
        <v>1</v>
      </c>
      <c r="B8" s="303" t="s">
        <v>238</v>
      </c>
      <c r="C8" s="302" t="s">
        <v>136</v>
      </c>
      <c r="D8" s="302" t="s">
        <v>169</v>
      </c>
      <c r="E8" s="302" t="s">
        <v>239</v>
      </c>
      <c r="F8" s="304"/>
      <c r="G8" s="302"/>
      <c r="H8" s="302" t="s">
        <v>240</v>
      </c>
      <c r="I8" s="302" t="s">
        <v>82</v>
      </c>
      <c r="J8" s="302"/>
      <c r="K8" s="302">
        <v>1</v>
      </c>
      <c r="L8" s="302" t="s">
        <v>184</v>
      </c>
      <c r="M8" s="286"/>
      <c r="N8" s="286"/>
      <c r="O8" s="286"/>
      <c r="P8" s="286"/>
      <c r="Q8" s="286"/>
    </row>
    <row r="9" spans="1:17" ht="14.25" customHeight="1">
      <c r="A9" s="302">
        <v>2</v>
      </c>
      <c r="B9" s="303" t="s">
        <v>241</v>
      </c>
      <c r="C9" s="302" t="s">
        <v>136</v>
      </c>
      <c r="D9" s="302" t="s">
        <v>169</v>
      </c>
      <c r="E9" s="302" t="s">
        <v>242</v>
      </c>
      <c r="F9" s="305"/>
      <c r="G9" s="302"/>
      <c r="H9" s="306" t="s">
        <v>243</v>
      </c>
      <c r="I9" s="302" t="s">
        <v>82</v>
      </c>
      <c r="J9" s="302"/>
      <c r="K9" s="302">
        <v>1</v>
      </c>
      <c r="L9" s="302" t="s">
        <v>184</v>
      </c>
      <c r="M9" s="286"/>
      <c r="N9" s="286"/>
      <c r="O9" s="286"/>
      <c r="P9" s="286"/>
      <c r="Q9" s="286"/>
    </row>
    <row r="10" spans="1:17" s="311" customFormat="1" ht="14.25" customHeight="1">
      <c r="A10" s="307">
        <v>3</v>
      </c>
      <c r="B10" s="308" t="s">
        <v>244</v>
      </c>
      <c r="C10" s="307" t="s">
        <v>136</v>
      </c>
      <c r="D10" s="307" t="s">
        <v>169</v>
      </c>
      <c r="E10" s="307" t="s">
        <v>245</v>
      </c>
      <c r="F10" s="309"/>
      <c r="G10" s="307"/>
      <c r="H10" s="310" t="s">
        <v>246</v>
      </c>
      <c r="I10" s="307" t="s">
        <v>82</v>
      </c>
      <c r="J10" s="307"/>
      <c r="K10" s="307">
        <v>2</v>
      </c>
      <c r="L10" s="307" t="s">
        <v>184</v>
      </c>
      <c r="M10" s="286"/>
      <c r="N10" s="286"/>
      <c r="O10" s="286"/>
      <c r="P10" s="286"/>
      <c r="Q10" s="286"/>
    </row>
    <row r="11" spans="1:17" s="311" customFormat="1" ht="14.25" customHeight="1">
      <c r="A11" s="307">
        <v>4</v>
      </c>
      <c r="B11" s="308" t="s">
        <v>247</v>
      </c>
      <c r="C11" s="307" t="s">
        <v>136</v>
      </c>
      <c r="D11" s="307" t="s">
        <v>169</v>
      </c>
      <c r="E11" s="307" t="s">
        <v>248</v>
      </c>
      <c r="F11" s="309"/>
      <c r="G11" s="307"/>
      <c r="H11" s="307" t="s">
        <v>249</v>
      </c>
      <c r="I11" s="307" t="s">
        <v>82</v>
      </c>
      <c r="J11" s="307"/>
      <c r="K11" s="307">
        <v>2</v>
      </c>
      <c r="L11" s="307" t="s">
        <v>184</v>
      </c>
      <c r="M11" s="286"/>
      <c r="N11" s="286"/>
      <c r="O11" s="286"/>
      <c r="P11" s="286"/>
      <c r="Q11" s="286"/>
    </row>
    <row r="12" spans="1:17" ht="14.25" customHeight="1">
      <c r="A12" s="312">
        <v>5</v>
      </c>
      <c r="B12" s="313" t="s">
        <v>250</v>
      </c>
      <c r="C12" s="312" t="s">
        <v>136</v>
      </c>
      <c r="D12" s="312" t="s">
        <v>169</v>
      </c>
      <c r="E12" s="312" t="s">
        <v>251</v>
      </c>
      <c r="F12" s="314"/>
      <c r="G12" s="312"/>
      <c r="H12" s="312" t="s">
        <v>252</v>
      </c>
      <c r="I12" s="312" t="s">
        <v>82</v>
      </c>
      <c r="J12" s="312"/>
      <c r="K12" s="312">
        <v>3</v>
      </c>
      <c r="L12" s="312" t="s">
        <v>184</v>
      </c>
      <c r="M12" s="286"/>
      <c r="N12" s="286"/>
      <c r="O12" s="286"/>
      <c r="P12" s="286"/>
      <c r="Q12" s="286"/>
    </row>
    <row r="13" spans="1:17" ht="14.25" customHeight="1">
      <c r="A13" s="315">
        <v>6</v>
      </c>
      <c r="B13" s="316" t="s">
        <v>253</v>
      </c>
      <c r="C13" s="315" t="s">
        <v>136</v>
      </c>
      <c r="D13" s="315" t="s">
        <v>169</v>
      </c>
      <c r="E13" s="315" t="s">
        <v>254</v>
      </c>
      <c r="F13" s="317"/>
      <c r="G13" s="315"/>
      <c r="H13" s="315" t="s">
        <v>255</v>
      </c>
      <c r="I13" s="315" t="s">
        <v>82</v>
      </c>
      <c r="J13" s="315"/>
      <c r="K13" s="315">
        <v>4</v>
      </c>
      <c r="L13" s="315" t="s">
        <v>184</v>
      </c>
      <c r="M13" s="286"/>
      <c r="N13" s="286"/>
      <c r="O13" s="286"/>
      <c r="P13" s="286"/>
      <c r="Q13" s="286"/>
    </row>
    <row r="14" spans="1:17" ht="14.25" customHeight="1">
      <c r="A14" s="315">
        <v>7</v>
      </c>
      <c r="B14" s="318" t="s">
        <v>256</v>
      </c>
      <c r="C14" s="315" t="s">
        <v>136</v>
      </c>
      <c r="D14" s="315" t="s">
        <v>169</v>
      </c>
      <c r="E14" s="315" t="s">
        <v>257</v>
      </c>
      <c r="F14" s="317"/>
      <c r="G14" s="315"/>
      <c r="H14" s="315" t="s">
        <v>258</v>
      </c>
      <c r="I14" s="315" t="s">
        <v>82</v>
      </c>
      <c r="J14" s="315"/>
      <c r="K14" s="315">
        <v>4</v>
      </c>
      <c r="L14" s="315" t="s">
        <v>184</v>
      </c>
      <c r="M14" s="286"/>
      <c r="N14" s="286"/>
      <c r="O14" s="286"/>
      <c r="P14" s="286"/>
      <c r="Q14" s="286"/>
    </row>
    <row r="15" spans="1:17" ht="14.25" customHeight="1">
      <c r="A15" s="315">
        <v>8</v>
      </c>
      <c r="B15" s="316" t="s">
        <v>259</v>
      </c>
      <c r="C15" s="315" t="s">
        <v>136</v>
      </c>
      <c r="D15" s="315" t="s">
        <v>169</v>
      </c>
      <c r="E15" s="315" t="s">
        <v>260</v>
      </c>
      <c r="F15" s="317"/>
      <c r="G15" s="315"/>
      <c r="H15" s="315" t="s">
        <v>261</v>
      </c>
      <c r="I15" s="315" t="s">
        <v>82</v>
      </c>
      <c r="J15" s="315"/>
      <c r="K15" s="315">
        <v>4</v>
      </c>
      <c r="L15" s="315" t="s">
        <v>184</v>
      </c>
      <c r="M15" s="286"/>
      <c r="N15" s="286"/>
      <c r="O15" s="286"/>
      <c r="P15" s="286"/>
      <c r="Q15" s="286"/>
    </row>
    <row r="16" spans="1:17" s="311" customFormat="1" ht="14.25" customHeight="1">
      <c r="A16" s="319">
        <v>9</v>
      </c>
      <c r="B16" s="320" t="s">
        <v>262</v>
      </c>
      <c r="C16" s="319" t="s">
        <v>136</v>
      </c>
      <c r="D16" s="319"/>
      <c r="E16" s="319" t="s">
        <v>260</v>
      </c>
      <c r="F16" s="321"/>
      <c r="G16" s="319"/>
      <c r="H16" s="319" t="s">
        <v>263</v>
      </c>
      <c r="I16" s="319" t="s">
        <v>82</v>
      </c>
      <c r="J16" s="319"/>
      <c r="K16" s="319" t="s">
        <v>93</v>
      </c>
      <c r="L16" s="319" t="s">
        <v>184</v>
      </c>
      <c r="M16" s="286"/>
      <c r="N16" s="286"/>
      <c r="O16" s="286"/>
      <c r="P16" s="286"/>
      <c r="Q16" s="286"/>
    </row>
    <row r="17" spans="1:17" ht="14.25" customHeight="1">
      <c r="A17" s="315">
        <v>10</v>
      </c>
      <c r="B17" s="318" t="s">
        <v>264</v>
      </c>
      <c r="C17" s="315" t="s">
        <v>136</v>
      </c>
      <c r="D17" s="315" t="s">
        <v>169</v>
      </c>
      <c r="E17" s="315" t="s">
        <v>265</v>
      </c>
      <c r="F17" s="317"/>
      <c r="G17" s="315"/>
      <c r="H17" s="315" t="s">
        <v>266</v>
      </c>
      <c r="I17" s="315" t="s">
        <v>82</v>
      </c>
      <c r="J17" s="315"/>
      <c r="K17" s="315">
        <v>4</v>
      </c>
      <c r="L17" s="315" t="s">
        <v>184</v>
      </c>
      <c r="M17" s="286"/>
      <c r="N17" s="286"/>
      <c r="O17" s="286"/>
      <c r="P17" s="286"/>
      <c r="Q17" s="286"/>
    </row>
    <row r="18" spans="1:17" ht="14.25" customHeight="1">
      <c r="A18" s="322">
        <v>11</v>
      </c>
      <c r="B18" s="323" t="s">
        <v>267</v>
      </c>
      <c r="C18" s="322" t="s">
        <v>136</v>
      </c>
      <c r="D18" s="322" t="s">
        <v>169</v>
      </c>
      <c r="E18" s="322" t="s">
        <v>268</v>
      </c>
      <c r="F18" s="324"/>
      <c r="G18" s="322"/>
      <c r="H18" s="322" t="s">
        <v>269</v>
      </c>
      <c r="I18" s="322" t="s">
        <v>82</v>
      </c>
      <c r="J18" s="322"/>
      <c r="K18" s="322" t="s">
        <v>92</v>
      </c>
      <c r="L18" s="322" t="s">
        <v>184</v>
      </c>
      <c r="M18" s="286"/>
      <c r="N18" s="286"/>
      <c r="O18" s="286"/>
      <c r="P18" s="286"/>
      <c r="Q18" s="286"/>
    </row>
    <row r="19" spans="1:17" ht="14.25" customHeight="1">
      <c r="A19" s="312">
        <v>12</v>
      </c>
      <c r="B19" s="313" t="s">
        <v>270</v>
      </c>
      <c r="C19" s="312" t="s">
        <v>136</v>
      </c>
      <c r="D19" s="312" t="s">
        <v>169</v>
      </c>
      <c r="E19" s="312" t="s">
        <v>271</v>
      </c>
      <c r="F19" s="314"/>
      <c r="G19" s="325"/>
      <c r="H19" s="312" t="s">
        <v>272</v>
      </c>
      <c r="I19" s="312" t="s">
        <v>82</v>
      </c>
      <c r="J19" s="312"/>
      <c r="K19" s="312">
        <v>3</v>
      </c>
      <c r="L19" s="312" t="s">
        <v>184</v>
      </c>
      <c r="M19" s="286"/>
      <c r="N19" s="286"/>
      <c r="O19" s="286"/>
      <c r="P19" s="286"/>
      <c r="Q19" s="286"/>
    </row>
    <row r="20" spans="1:17" ht="14.25" customHeight="1">
      <c r="A20" s="312">
        <v>13</v>
      </c>
      <c r="B20" s="313" t="s">
        <v>273</v>
      </c>
      <c r="C20" s="312" t="s">
        <v>136</v>
      </c>
      <c r="D20" s="312" t="s">
        <v>169</v>
      </c>
      <c r="E20" s="312" t="s">
        <v>239</v>
      </c>
      <c r="F20" s="314"/>
      <c r="G20" s="325"/>
      <c r="H20" s="312" t="s">
        <v>274</v>
      </c>
      <c r="I20" s="312" t="s">
        <v>82</v>
      </c>
      <c r="J20" s="312"/>
      <c r="K20" s="312">
        <v>3</v>
      </c>
      <c r="L20" s="312" t="s">
        <v>184</v>
      </c>
      <c r="M20" s="286"/>
      <c r="N20" s="286"/>
      <c r="O20" s="286"/>
      <c r="P20" s="286"/>
      <c r="Q20" s="286"/>
    </row>
    <row r="21" spans="1:17" s="311" customFormat="1" ht="14.25" customHeight="1">
      <c r="A21" s="307">
        <v>14</v>
      </c>
      <c r="B21" s="308" t="s">
        <v>275</v>
      </c>
      <c r="C21" s="307" t="s">
        <v>136</v>
      </c>
      <c r="D21" s="307" t="s">
        <v>169</v>
      </c>
      <c r="E21" s="307" t="s">
        <v>276</v>
      </c>
      <c r="F21" s="309"/>
      <c r="G21" s="307"/>
      <c r="H21" s="307" t="s">
        <v>277</v>
      </c>
      <c r="I21" s="307" t="s">
        <v>82</v>
      </c>
      <c r="J21" s="307"/>
      <c r="K21" s="307">
        <v>2</v>
      </c>
      <c r="L21" s="307" t="s">
        <v>184</v>
      </c>
      <c r="M21" s="286"/>
      <c r="N21" s="286"/>
      <c r="O21" s="286"/>
      <c r="P21" s="286"/>
      <c r="Q21" s="286"/>
    </row>
    <row r="22" spans="1:17" ht="14.25" customHeight="1">
      <c r="A22" s="322">
        <v>15</v>
      </c>
      <c r="B22" s="323" t="s">
        <v>278</v>
      </c>
      <c r="C22" s="322" t="s">
        <v>136</v>
      </c>
      <c r="D22" s="322" t="s">
        <v>169</v>
      </c>
      <c r="E22" s="322" t="s">
        <v>279</v>
      </c>
      <c r="F22" s="324"/>
      <c r="G22" s="322"/>
      <c r="H22" s="322" t="s">
        <v>280</v>
      </c>
      <c r="I22" s="322" t="s">
        <v>82</v>
      </c>
      <c r="J22" s="322"/>
      <c r="K22" s="322" t="s">
        <v>92</v>
      </c>
      <c r="L22" s="322" t="s">
        <v>184</v>
      </c>
      <c r="M22" s="286"/>
      <c r="N22" s="286"/>
      <c r="O22" s="286"/>
      <c r="P22" s="286"/>
      <c r="Q22" s="286"/>
    </row>
    <row r="23" spans="1:17" ht="14.25" customHeight="1">
      <c r="A23" s="326">
        <v>16</v>
      </c>
      <c r="B23" s="327" t="s">
        <v>281</v>
      </c>
      <c r="C23" s="326" t="s">
        <v>136</v>
      </c>
      <c r="D23" s="326" t="s">
        <v>169</v>
      </c>
      <c r="E23" s="326" t="s">
        <v>282</v>
      </c>
      <c r="F23" s="328"/>
      <c r="G23" s="326"/>
      <c r="H23" s="326" t="s">
        <v>283</v>
      </c>
      <c r="I23" s="326" t="s">
        <v>82</v>
      </c>
      <c r="J23" s="326"/>
      <c r="K23" s="326">
        <v>5</v>
      </c>
      <c r="L23" s="326" t="s">
        <v>184</v>
      </c>
      <c r="M23" s="286"/>
      <c r="N23" s="286"/>
      <c r="O23" s="286"/>
      <c r="P23" s="286"/>
      <c r="Q23" s="286"/>
    </row>
    <row r="24" spans="1:17" ht="14.25" customHeight="1">
      <c r="A24" s="329">
        <v>17</v>
      </c>
      <c r="B24" s="330" t="s">
        <v>284</v>
      </c>
      <c r="C24" s="329" t="s">
        <v>136</v>
      </c>
      <c r="D24" s="329" t="s">
        <v>169</v>
      </c>
      <c r="E24" s="329" t="s">
        <v>285</v>
      </c>
      <c r="F24" s="331"/>
      <c r="G24" s="329"/>
      <c r="H24" s="329" t="s">
        <v>286</v>
      </c>
      <c r="I24" s="329" t="s">
        <v>82</v>
      </c>
      <c r="J24" s="329"/>
      <c r="K24" s="329">
        <v>6</v>
      </c>
      <c r="L24" s="329" t="s">
        <v>184</v>
      </c>
      <c r="M24" s="286"/>
      <c r="N24" s="286"/>
      <c r="O24" s="286"/>
      <c r="P24" s="286"/>
      <c r="Q24" s="286"/>
    </row>
    <row r="25" spans="1:17" ht="14.25" customHeight="1">
      <c r="A25" s="329">
        <v>18</v>
      </c>
      <c r="B25" s="330" t="s">
        <v>287</v>
      </c>
      <c r="C25" s="329" t="s">
        <v>136</v>
      </c>
      <c r="D25" s="329" t="s">
        <v>169</v>
      </c>
      <c r="E25" s="329" t="s">
        <v>288</v>
      </c>
      <c r="F25" s="331"/>
      <c r="G25" s="329"/>
      <c r="H25" s="329" t="s">
        <v>289</v>
      </c>
      <c r="I25" s="329" t="s">
        <v>82</v>
      </c>
      <c r="J25" s="329"/>
      <c r="K25" s="329">
        <v>6</v>
      </c>
      <c r="L25" s="329" t="s">
        <v>184</v>
      </c>
      <c r="M25" s="286"/>
      <c r="N25" s="286"/>
      <c r="O25" s="286"/>
      <c r="P25" s="286"/>
      <c r="Q25" s="286"/>
    </row>
    <row r="26" spans="1:17" ht="14.25" customHeight="1">
      <c r="A26" s="326">
        <v>19</v>
      </c>
      <c r="B26" s="332" t="s">
        <v>290</v>
      </c>
      <c r="C26" s="326" t="s">
        <v>136</v>
      </c>
      <c r="D26" s="326" t="s">
        <v>169</v>
      </c>
      <c r="E26" s="326" t="s">
        <v>291</v>
      </c>
      <c r="F26" s="328"/>
      <c r="G26" s="326"/>
      <c r="H26" s="326" t="s">
        <v>292</v>
      </c>
      <c r="I26" s="326" t="s">
        <v>82</v>
      </c>
      <c r="J26" s="326"/>
      <c r="K26" s="326">
        <v>5</v>
      </c>
      <c r="L26" s="326" t="s">
        <v>184</v>
      </c>
      <c r="M26" s="286"/>
      <c r="N26" s="286"/>
      <c r="O26" s="286"/>
      <c r="P26" s="286"/>
      <c r="Q26" s="286"/>
    </row>
    <row r="27" spans="1:17" ht="14.25" customHeight="1">
      <c r="A27" s="326">
        <v>20</v>
      </c>
      <c r="B27" s="327" t="s">
        <v>293</v>
      </c>
      <c r="C27" s="326" t="s">
        <v>136</v>
      </c>
      <c r="D27" s="326" t="s">
        <v>169</v>
      </c>
      <c r="E27" s="326" t="s">
        <v>294</v>
      </c>
      <c r="F27" s="333"/>
      <c r="G27" s="326"/>
      <c r="H27" s="334" t="s">
        <v>295</v>
      </c>
      <c r="I27" s="326" t="s">
        <v>82</v>
      </c>
      <c r="J27" s="326"/>
      <c r="K27" s="326">
        <v>5</v>
      </c>
      <c r="L27" s="326" t="s">
        <v>184</v>
      </c>
      <c r="M27" s="286"/>
      <c r="N27" s="286"/>
      <c r="O27" s="286"/>
      <c r="P27" s="286"/>
      <c r="Q27" s="286"/>
    </row>
    <row r="28" spans="1:17" ht="14.25" customHeight="1">
      <c r="A28" s="326">
        <v>21</v>
      </c>
      <c r="B28" s="335" t="s">
        <v>296</v>
      </c>
      <c r="C28" s="326" t="s">
        <v>136</v>
      </c>
      <c r="D28" s="326" t="s">
        <v>169</v>
      </c>
      <c r="E28" s="326" t="s">
        <v>294</v>
      </c>
      <c r="F28" s="333"/>
      <c r="G28" s="326"/>
      <c r="H28" s="326" t="s">
        <v>297</v>
      </c>
      <c r="I28" s="326" t="s">
        <v>82</v>
      </c>
      <c r="J28" s="326"/>
      <c r="K28" s="326">
        <v>5</v>
      </c>
      <c r="L28" s="326" t="s">
        <v>184</v>
      </c>
      <c r="M28" s="286"/>
      <c r="N28" s="286"/>
      <c r="O28" s="286"/>
      <c r="P28" s="286"/>
      <c r="Q28" s="286"/>
    </row>
    <row r="29" spans="1:17" ht="14.25" customHeight="1">
      <c r="A29" s="326">
        <v>22</v>
      </c>
      <c r="B29" s="335" t="s">
        <v>298</v>
      </c>
      <c r="C29" s="326" t="s">
        <v>136</v>
      </c>
      <c r="D29" s="326" t="s">
        <v>169</v>
      </c>
      <c r="E29" s="326" t="s">
        <v>299</v>
      </c>
      <c r="F29" s="333"/>
      <c r="G29" s="326"/>
      <c r="H29" s="326" t="s">
        <v>300</v>
      </c>
      <c r="I29" s="326" t="s">
        <v>82</v>
      </c>
      <c r="J29" s="326"/>
      <c r="K29" s="326">
        <v>5</v>
      </c>
      <c r="L29" s="326" t="s">
        <v>184</v>
      </c>
      <c r="M29" s="286"/>
      <c r="N29" s="286"/>
      <c r="O29" s="286"/>
      <c r="P29" s="286"/>
      <c r="Q29" s="286"/>
    </row>
    <row r="30" spans="1:17" ht="14.25" customHeight="1">
      <c r="A30" s="319">
        <v>23</v>
      </c>
      <c r="B30" s="336" t="s">
        <v>301</v>
      </c>
      <c r="C30" s="319" t="s">
        <v>136</v>
      </c>
      <c r="D30" s="319"/>
      <c r="E30" s="319" t="s">
        <v>187</v>
      </c>
      <c r="F30" s="337"/>
      <c r="G30" s="319"/>
      <c r="H30" s="319" t="s">
        <v>302</v>
      </c>
      <c r="I30" s="319" t="s">
        <v>82</v>
      </c>
      <c r="J30" s="319"/>
      <c r="K30" s="319" t="s">
        <v>93</v>
      </c>
      <c r="L30" s="319" t="s">
        <v>184</v>
      </c>
      <c r="M30" s="286"/>
      <c r="N30" s="286"/>
      <c r="O30" s="286"/>
      <c r="P30" s="286"/>
      <c r="Q30" s="286"/>
    </row>
    <row r="31" spans="1:17" ht="14.25" customHeight="1">
      <c r="A31" s="338">
        <v>25</v>
      </c>
      <c r="B31" s="339" t="s">
        <v>305</v>
      </c>
      <c r="C31" s="338" t="s">
        <v>136</v>
      </c>
      <c r="D31" s="338" t="s">
        <v>169</v>
      </c>
      <c r="E31" s="338"/>
      <c r="F31" s="340"/>
      <c r="G31" s="338"/>
      <c r="H31" s="338" t="s">
        <v>306</v>
      </c>
      <c r="I31" s="338" t="s">
        <v>82</v>
      </c>
      <c r="J31" s="338"/>
      <c r="K31" s="338">
        <v>7</v>
      </c>
      <c r="L31" s="338" t="s">
        <v>184</v>
      </c>
      <c r="M31" s="286"/>
      <c r="N31" s="286"/>
      <c r="O31" s="286"/>
      <c r="P31" s="286"/>
      <c r="Q31" s="286"/>
    </row>
    <row r="32" spans="1:17" ht="15.75">
      <c r="A32" s="338">
        <v>26</v>
      </c>
      <c r="B32" s="339" t="s">
        <v>307</v>
      </c>
      <c r="C32" s="338" t="s">
        <v>136</v>
      </c>
      <c r="D32" s="338" t="s">
        <v>169</v>
      </c>
      <c r="E32" s="338" t="s">
        <v>308</v>
      </c>
      <c r="F32" s="340"/>
      <c r="G32" s="338"/>
      <c r="H32" s="338" t="s">
        <v>309</v>
      </c>
      <c r="I32" s="338" t="s">
        <v>82</v>
      </c>
      <c r="J32" s="341"/>
      <c r="K32" s="338">
        <v>7</v>
      </c>
      <c r="L32" s="342" t="s">
        <v>184</v>
      </c>
      <c r="M32" s="286"/>
      <c r="N32" s="286"/>
      <c r="O32" s="286"/>
      <c r="P32" s="286"/>
      <c r="Q32" s="286"/>
    </row>
    <row r="33" spans="1:17">
      <c r="A33" s="286">
        <v>44</v>
      </c>
      <c r="B33" s="287" t="s">
        <v>310</v>
      </c>
      <c r="C33" s="286" t="s">
        <v>136</v>
      </c>
      <c r="D33" s="286"/>
      <c r="E33" s="286" t="s">
        <v>311</v>
      </c>
      <c r="F33" s="294"/>
      <c r="G33" s="286"/>
      <c r="H33" s="286" t="s">
        <v>312</v>
      </c>
      <c r="I33" s="286" t="s">
        <v>82</v>
      </c>
      <c r="J33" s="286"/>
      <c r="K33" s="286" t="s">
        <v>93</v>
      </c>
      <c r="L33" s="286" t="s">
        <v>184</v>
      </c>
      <c r="M33" s="286"/>
      <c r="N33" s="286"/>
      <c r="O33" s="286"/>
      <c r="P33" s="286"/>
      <c r="Q33" s="286"/>
    </row>
    <row r="34" spans="1:17">
      <c r="A34" s="338">
        <v>45</v>
      </c>
      <c r="B34" s="343" t="s">
        <v>313</v>
      </c>
      <c r="C34" s="338" t="s">
        <v>136</v>
      </c>
      <c r="D34" s="338" t="s">
        <v>169</v>
      </c>
      <c r="E34" s="338" t="s">
        <v>254</v>
      </c>
      <c r="F34" s="340"/>
      <c r="G34" s="338"/>
      <c r="H34" s="338" t="s">
        <v>314</v>
      </c>
      <c r="I34" s="338" t="s">
        <v>82</v>
      </c>
      <c r="J34" s="338"/>
      <c r="K34" s="338">
        <v>7</v>
      </c>
      <c r="L34" s="338" t="s">
        <v>184</v>
      </c>
      <c r="M34" s="286"/>
      <c r="N34" s="286"/>
      <c r="O34" s="286"/>
      <c r="P34" s="286"/>
      <c r="Q34" s="286"/>
    </row>
    <row r="35" spans="1:17">
      <c r="A35" s="315">
        <v>47</v>
      </c>
      <c r="B35" s="316" t="s">
        <v>316</v>
      </c>
      <c r="C35" s="315" t="s">
        <v>136</v>
      </c>
      <c r="D35" s="315" t="s">
        <v>169</v>
      </c>
      <c r="E35" s="315" t="s">
        <v>265</v>
      </c>
      <c r="F35" s="344"/>
      <c r="G35" s="315"/>
      <c r="H35" s="315" t="s">
        <v>317</v>
      </c>
      <c r="I35" s="315" t="s">
        <v>82</v>
      </c>
      <c r="J35" s="315"/>
      <c r="K35" s="315">
        <v>4</v>
      </c>
      <c r="L35" s="315" t="s">
        <v>184</v>
      </c>
      <c r="M35" s="286"/>
      <c r="N35" s="286"/>
      <c r="O35" s="286"/>
      <c r="P35" s="286"/>
      <c r="Q35" s="286"/>
    </row>
    <row r="36" spans="1:17">
      <c r="A36" s="319">
        <v>48</v>
      </c>
      <c r="B36" s="320" t="s">
        <v>318</v>
      </c>
      <c r="C36" s="319" t="s">
        <v>136</v>
      </c>
      <c r="D36" s="319"/>
      <c r="E36" s="319" t="s">
        <v>265</v>
      </c>
      <c r="F36" s="337"/>
      <c r="G36" s="319"/>
      <c r="H36" s="319" t="s">
        <v>319</v>
      </c>
      <c r="I36" s="319" t="s">
        <v>82</v>
      </c>
      <c r="J36" s="319"/>
      <c r="K36" s="319" t="s">
        <v>93</v>
      </c>
      <c r="L36" s="319" t="s">
        <v>184</v>
      </c>
      <c r="M36" s="286"/>
      <c r="N36" s="286"/>
      <c r="O36" s="286"/>
      <c r="P36" s="286"/>
      <c r="Q36" s="286"/>
    </row>
    <row r="37" spans="1:17">
      <c r="A37" s="315">
        <v>49</v>
      </c>
      <c r="B37" s="316" t="s">
        <v>320</v>
      </c>
      <c r="C37" s="315" t="s">
        <v>136</v>
      </c>
      <c r="D37" s="315" t="s">
        <v>169</v>
      </c>
      <c r="E37" s="315" t="s">
        <v>265</v>
      </c>
      <c r="F37" s="344"/>
      <c r="G37" s="315"/>
      <c r="H37" s="315" t="s">
        <v>321</v>
      </c>
      <c r="I37" s="315" t="s">
        <v>82</v>
      </c>
      <c r="J37" s="315"/>
      <c r="K37" s="315">
        <v>4</v>
      </c>
      <c r="L37" s="315" t="s">
        <v>184</v>
      </c>
      <c r="M37" s="286"/>
      <c r="N37" s="286"/>
      <c r="O37" s="286"/>
      <c r="P37" s="286"/>
      <c r="Q37" s="286"/>
    </row>
    <row r="38" spans="1:17">
      <c r="A38" s="319">
        <v>50</v>
      </c>
      <c r="B38" s="320" t="s">
        <v>322</v>
      </c>
      <c r="C38" s="319" t="s">
        <v>136</v>
      </c>
      <c r="D38" s="319"/>
      <c r="E38" s="319" t="s">
        <v>265</v>
      </c>
      <c r="F38" s="337"/>
      <c r="G38" s="319"/>
      <c r="H38" s="319" t="s">
        <v>323</v>
      </c>
      <c r="I38" s="319" t="s">
        <v>82</v>
      </c>
      <c r="J38" s="319"/>
      <c r="K38" s="319" t="s">
        <v>93</v>
      </c>
      <c r="L38" s="319" t="s">
        <v>184</v>
      </c>
      <c r="M38" s="286"/>
      <c r="N38" s="286"/>
      <c r="O38" s="286"/>
      <c r="P38" s="286"/>
      <c r="Q38" s="286"/>
    </row>
    <row r="39" spans="1:17">
      <c r="A39" s="319">
        <v>51</v>
      </c>
      <c r="B39" s="320" t="s">
        <v>324</v>
      </c>
      <c r="C39" s="319" t="s">
        <v>136</v>
      </c>
      <c r="D39" s="319"/>
      <c r="E39" s="319" t="s">
        <v>265</v>
      </c>
      <c r="F39" s="321"/>
      <c r="G39" s="319"/>
      <c r="H39" s="319" t="s">
        <v>325</v>
      </c>
      <c r="I39" s="319" t="s">
        <v>82</v>
      </c>
      <c r="J39" s="319"/>
      <c r="K39" s="319" t="s">
        <v>93</v>
      </c>
      <c r="L39" s="319" t="s">
        <v>184</v>
      </c>
      <c r="M39" s="286"/>
      <c r="N39" s="286"/>
      <c r="O39" s="286"/>
      <c r="P39" s="286"/>
      <c r="Q39" s="286"/>
    </row>
    <row r="40" spans="1:17">
      <c r="A40" s="319">
        <v>52</v>
      </c>
      <c r="B40" s="320" t="s">
        <v>326</v>
      </c>
      <c r="C40" s="319" t="s">
        <v>136</v>
      </c>
      <c r="D40" s="319"/>
      <c r="E40" s="319" t="s">
        <v>265</v>
      </c>
      <c r="F40" s="321"/>
      <c r="G40" s="319"/>
      <c r="H40" s="319" t="s">
        <v>327</v>
      </c>
      <c r="I40" s="319" t="s">
        <v>82</v>
      </c>
      <c r="J40" s="319"/>
      <c r="K40" s="319" t="s">
        <v>93</v>
      </c>
      <c r="L40" s="319" t="s">
        <v>184</v>
      </c>
      <c r="M40" s="286"/>
      <c r="N40" s="286"/>
      <c r="O40" s="286"/>
      <c r="P40" s="286"/>
      <c r="Q40" s="286"/>
    </row>
    <row r="41" spans="1:17">
      <c r="A41" s="319">
        <v>53</v>
      </c>
      <c r="B41" s="320" t="s">
        <v>328</v>
      </c>
      <c r="C41" s="319" t="s">
        <v>136</v>
      </c>
      <c r="D41" s="319"/>
      <c r="E41" s="319" t="s">
        <v>265</v>
      </c>
      <c r="F41" s="321"/>
      <c r="G41" s="319"/>
      <c r="H41" s="319" t="s">
        <v>329</v>
      </c>
      <c r="I41" s="319" t="s">
        <v>82</v>
      </c>
      <c r="J41" s="319"/>
      <c r="K41" s="319" t="s">
        <v>93</v>
      </c>
      <c r="L41" s="319" t="s">
        <v>184</v>
      </c>
      <c r="M41" s="286"/>
      <c r="N41" s="286"/>
      <c r="O41" s="286"/>
      <c r="P41" s="286"/>
      <c r="Q41" s="286"/>
    </row>
    <row r="42" spans="1:17">
      <c r="A42" s="315">
        <v>54</v>
      </c>
      <c r="B42" s="316" t="s">
        <v>330</v>
      </c>
      <c r="C42" s="315" t="s">
        <v>136</v>
      </c>
      <c r="D42" s="315" t="s">
        <v>169</v>
      </c>
      <c r="E42" s="315" t="s">
        <v>265</v>
      </c>
      <c r="F42" s="317"/>
      <c r="G42" s="315"/>
      <c r="H42" s="315" t="s">
        <v>331</v>
      </c>
      <c r="I42" s="315" t="s">
        <v>82</v>
      </c>
      <c r="J42" s="315"/>
      <c r="K42" s="315">
        <v>4</v>
      </c>
      <c r="L42" s="315" t="s">
        <v>184</v>
      </c>
      <c r="M42" s="286"/>
      <c r="N42" s="286"/>
      <c r="O42" s="286"/>
      <c r="P42" s="286"/>
      <c r="Q42" s="286"/>
    </row>
    <row r="43" spans="1:17">
      <c r="A43" s="315">
        <v>55</v>
      </c>
      <c r="B43" s="316" t="s">
        <v>332</v>
      </c>
      <c r="C43" s="315" t="s">
        <v>136</v>
      </c>
      <c r="D43" s="315" t="s">
        <v>169</v>
      </c>
      <c r="E43" s="315" t="s">
        <v>265</v>
      </c>
      <c r="F43" s="317"/>
      <c r="G43" s="315"/>
      <c r="H43" s="315" t="s">
        <v>333</v>
      </c>
      <c r="I43" s="315" t="s">
        <v>82</v>
      </c>
      <c r="J43" s="315"/>
      <c r="K43" s="315">
        <v>4</v>
      </c>
      <c r="L43" s="315" t="s">
        <v>184</v>
      </c>
      <c r="M43" s="286"/>
      <c r="N43" s="286"/>
      <c r="O43" s="286"/>
      <c r="P43" s="286"/>
      <c r="Q43" s="286"/>
    </row>
    <row r="44" spans="1:17">
      <c r="A44" s="315">
        <v>56</v>
      </c>
      <c r="B44" s="316" t="s">
        <v>334</v>
      </c>
      <c r="C44" s="315" t="s">
        <v>136</v>
      </c>
      <c r="D44" s="315" t="s">
        <v>169</v>
      </c>
      <c r="E44" s="315" t="s">
        <v>265</v>
      </c>
      <c r="F44" s="317"/>
      <c r="G44" s="315"/>
      <c r="H44" s="315" t="s">
        <v>335</v>
      </c>
      <c r="I44" s="315" t="s">
        <v>82</v>
      </c>
      <c r="J44" s="315"/>
      <c r="K44" s="315">
        <v>4</v>
      </c>
      <c r="L44" s="315" t="s">
        <v>184</v>
      </c>
      <c r="M44" s="286"/>
      <c r="N44" s="286"/>
      <c r="O44" s="286"/>
      <c r="P44" s="286"/>
      <c r="Q44" s="286"/>
    </row>
    <row r="45" spans="1:17">
      <c r="A45" s="322">
        <v>57</v>
      </c>
      <c r="B45" s="345" t="s">
        <v>336</v>
      </c>
      <c r="C45" s="322" t="s">
        <v>107</v>
      </c>
      <c r="D45" s="322" t="s">
        <v>337</v>
      </c>
      <c r="E45" s="322" t="s">
        <v>338</v>
      </c>
      <c r="F45" s="324"/>
      <c r="G45" s="322"/>
      <c r="H45" s="322" t="s">
        <v>339</v>
      </c>
      <c r="I45" s="322" t="s">
        <v>82</v>
      </c>
      <c r="J45" s="322"/>
      <c r="K45" s="322" t="s">
        <v>92</v>
      </c>
      <c r="L45" s="322" t="s">
        <v>184</v>
      </c>
      <c r="M45" s="286"/>
      <c r="N45" s="286"/>
      <c r="O45" s="286"/>
      <c r="P45" s="286"/>
      <c r="Q45" s="286"/>
    </row>
    <row r="46" spans="1:17">
      <c r="A46" s="315">
        <v>58</v>
      </c>
      <c r="B46" s="316" t="s">
        <v>340</v>
      </c>
      <c r="C46" s="315" t="s">
        <v>136</v>
      </c>
      <c r="D46" s="315" t="s">
        <v>169</v>
      </c>
      <c r="E46" s="315" t="s">
        <v>239</v>
      </c>
      <c r="F46" s="317"/>
      <c r="G46" s="315"/>
      <c r="H46" s="315" t="s">
        <v>341</v>
      </c>
      <c r="I46" s="315" t="s">
        <v>82</v>
      </c>
      <c r="J46" s="315"/>
      <c r="K46" s="315">
        <v>4</v>
      </c>
      <c r="L46" s="315" t="s">
        <v>184</v>
      </c>
      <c r="M46" s="286"/>
      <c r="N46" s="286"/>
      <c r="O46" s="286"/>
      <c r="P46" s="286"/>
      <c r="Q46" s="286"/>
    </row>
    <row r="47" spans="1:17">
      <c r="A47" s="319">
        <v>59</v>
      </c>
      <c r="B47" s="320" t="s">
        <v>342</v>
      </c>
      <c r="C47" s="319" t="s">
        <v>136</v>
      </c>
      <c r="D47" s="319"/>
      <c r="E47" s="319" t="s">
        <v>343</v>
      </c>
      <c r="F47" s="321"/>
      <c r="G47" s="319"/>
      <c r="H47" s="319" t="s">
        <v>344</v>
      </c>
      <c r="I47" s="319" t="s">
        <v>82</v>
      </c>
      <c r="J47" s="319"/>
      <c r="K47" s="319" t="s">
        <v>93</v>
      </c>
      <c r="L47" s="319" t="s">
        <v>184</v>
      </c>
      <c r="M47" s="286"/>
      <c r="N47" s="286"/>
      <c r="O47" s="286"/>
      <c r="P47" s="286"/>
      <c r="Q47" s="286"/>
    </row>
    <row r="48" spans="1:17">
      <c r="A48" s="346">
        <v>60</v>
      </c>
      <c r="B48" s="347" t="s">
        <v>345</v>
      </c>
      <c r="C48" s="346" t="s">
        <v>136</v>
      </c>
      <c r="D48" s="346" t="s">
        <v>169</v>
      </c>
      <c r="E48" s="346" t="s">
        <v>245</v>
      </c>
      <c r="F48" s="348"/>
      <c r="G48" s="346"/>
      <c r="H48" s="346" t="s">
        <v>346</v>
      </c>
      <c r="I48" s="346" t="s">
        <v>82</v>
      </c>
      <c r="J48" s="346"/>
      <c r="K48" s="346">
        <v>8</v>
      </c>
      <c r="L48" s="346" t="s">
        <v>184</v>
      </c>
      <c r="M48" s="286"/>
      <c r="N48" s="286"/>
      <c r="O48" s="286"/>
      <c r="P48" s="286"/>
      <c r="Q48" s="286"/>
    </row>
    <row r="49" spans="1:17">
      <c r="A49" s="346">
        <v>61</v>
      </c>
      <c r="B49" s="347" t="s">
        <v>347</v>
      </c>
      <c r="C49" s="346" t="s">
        <v>136</v>
      </c>
      <c r="D49" s="346" t="s">
        <v>169</v>
      </c>
      <c r="E49" s="346" t="s">
        <v>348</v>
      </c>
      <c r="F49" s="348"/>
      <c r="G49" s="346"/>
      <c r="H49" s="346" t="s">
        <v>349</v>
      </c>
      <c r="I49" s="346" t="s">
        <v>82</v>
      </c>
      <c r="J49" s="346"/>
      <c r="K49" s="346">
        <v>8</v>
      </c>
      <c r="L49" s="346" t="s">
        <v>184</v>
      </c>
      <c r="M49" s="286"/>
      <c r="N49" s="286"/>
      <c r="O49" s="286"/>
      <c r="P49" s="286"/>
      <c r="Q49" s="286"/>
    </row>
    <row r="50" spans="1:17">
      <c r="A50" s="346">
        <v>62</v>
      </c>
      <c r="B50" s="347" t="s">
        <v>350</v>
      </c>
      <c r="C50" s="346" t="s">
        <v>136</v>
      </c>
      <c r="D50" s="346" t="s">
        <v>169</v>
      </c>
      <c r="E50" s="346" t="s">
        <v>282</v>
      </c>
      <c r="F50" s="348"/>
      <c r="G50" s="346"/>
      <c r="H50" s="346" t="s">
        <v>351</v>
      </c>
      <c r="I50" s="346" t="s">
        <v>82</v>
      </c>
      <c r="J50" s="346"/>
      <c r="K50" s="346">
        <v>8</v>
      </c>
      <c r="L50" s="346" t="s">
        <v>184</v>
      </c>
      <c r="M50" s="286"/>
      <c r="N50" s="286"/>
      <c r="O50" s="286"/>
      <c r="P50" s="286"/>
      <c r="Q50" s="286"/>
    </row>
    <row r="51" spans="1:17">
      <c r="A51" s="346">
        <v>63</v>
      </c>
      <c r="B51" s="347" t="s">
        <v>352</v>
      </c>
      <c r="C51" s="346" t="s">
        <v>136</v>
      </c>
      <c r="D51" s="346" t="s">
        <v>169</v>
      </c>
      <c r="E51" s="346" t="s">
        <v>282</v>
      </c>
      <c r="F51" s="348"/>
      <c r="G51" s="346"/>
      <c r="H51" s="346" t="s">
        <v>353</v>
      </c>
      <c r="I51" s="346" t="s">
        <v>82</v>
      </c>
      <c r="J51" s="346"/>
      <c r="K51" s="346">
        <v>8</v>
      </c>
      <c r="L51" s="346" t="s">
        <v>184</v>
      </c>
      <c r="M51" s="286"/>
      <c r="N51" s="286"/>
      <c r="O51" s="286"/>
      <c r="P51" s="286"/>
      <c r="Q51" s="286"/>
    </row>
    <row r="52" spans="1:17">
      <c r="A52" s="329">
        <v>64</v>
      </c>
      <c r="B52" s="330" t="s">
        <v>354</v>
      </c>
      <c r="C52" s="329" t="s">
        <v>136</v>
      </c>
      <c r="D52" s="329" t="s">
        <v>169</v>
      </c>
      <c r="E52" s="329" t="s">
        <v>282</v>
      </c>
      <c r="F52" s="331"/>
      <c r="G52" s="329"/>
      <c r="H52" s="329" t="s">
        <v>355</v>
      </c>
      <c r="I52" s="329" t="s">
        <v>82</v>
      </c>
      <c r="J52" s="329"/>
      <c r="K52" s="329">
        <v>6</v>
      </c>
      <c r="L52" s="329" t="s">
        <v>184</v>
      </c>
      <c r="M52" s="286"/>
      <c r="N52" s="286"/>
      <c r="O52" s="286"/>
      <c r="P52" s="286"/>
      <c r="Q52" s="286"/>
    </row>
    <row r="53" spans="1:17">
      <c r="A53" s="322">
        <v>65</v>
      </c>
      <c r="B53" s="345" t="s">
        <v>356</v>
      </c>
      <c r="C53" s="322" t="s">
        <v>136</v>
      </c>
      <c r="D53" s="322" t="s">
        <v>169</v>
      </c>
      <c r="E53" s="322" t="s">
        <v>357</v>
      </c>
      <c r="F53" s="324"/>
      <c r="G53" s="322"/>
      <c r="H53" s="322" t="s">
        <v>358</v>
      </c>
      <c r="I53" s="322" t="s">
        <v>82</v>
      </c>
      <c r="J53" s="322"/>
      <c r="K53" s="322" t="s">
        <v>92</v>
      </c>
      <c r="L53" s="322" t="s">
        <v>184</v>
      </c>
      <c r="M53" s="286"/>
      <c r="N53" s="286"/>
      <c r="O53" s="286"/>
      <c r="P53" s="286"/>
      <c r="Q53" s="286"/>
    </row>
    <row r="54" spans="1:17">
      <c r="A54" s="346">
        <v>66</v>
      </c>
      <c r="B54" s="347" t="s">
        <v>359</v>
      </c>
      <c r="C54" s="346" t="s">
        <v>136</v>
      </c>
      <c r="D54" s="346" t="s">
        <v>169</v>
      </c>
      <c r="E54" s="346" t="s">
        <v>288</v>
      </c>
      <c r="F54" s="348"/>
      <c r="G54" s="346"/>
      <c r="H54" s="346" t="s">
        <v>360</v>
      </c>
      <c r="I54" s="346" t="s">
        <v>82</v>
      </c>
      <c r="J54" s="346"/>
      <c r="K54" s="346">
        <v>8</v>
      </c>
      <c r="L54" s="346" t="s">
        <v>184</v>
      </c>
      <c r="M54" s="286"/>
      <c r="N54" s="286"/>
      <c r="O54" s="286"/>
      <c r="P54" s="286"/>
      <c r="Q54" s="286"/>
    </row>
    <row r="55" spans="1:17">
      <c r="A55" s="346">
        <v>67</v>
      </c>
      <c r="B55" s="347" t="s">
        <v>361</v>
      </c>
      <c r="C55" s="346" t="s">
        <v>136</v>
      </c>
      <c r="D55" s="346" t="s">
        <v>169</v>
      </c>
      <c r="E55" s="346" t="s">
        <v>362</v>
      </c>
      <c r="F55" s="348"/>
      <c r="G55" s="346"/>
      <c r="H55" s="346" t="s">
        <v>363</v>
      </c>
      <c r="I55" s="346" t="s">
        <v>82</v>
      </c>
      <c r="J55" s="346"/>
      <c r="K55" s="346">
        <v>8</v>
      </c>
      <c r="L55" s="346" t="s">
        <v>184</v>
      </c>
      <c r="M55" s="286"/>
      <c r="N55" s="286"/>
      <c r="O55" s="286"/>
      <c r="P55" s="286"/>
      <c r="Q55" s="286"/>
    </row>
    <row r="56" spans="1:17">
      <c r="A56" s="346">
        <v>68</v>
      </c>
      <c r="B56" s="347" t="s">
        <v>364</v>
      </c>
      <c r="C56" s="346" t="s">
        <v>136</v>
      </c>
      <c r="D56" s="346" t="s">
        <v>169</v>
      </c>
      <c r="E56" s="346" t="s">
        <v>362</v>
      </c>
      <c r="F56" s="348"/>
      <c r="G56" s="346"/>
      <c r="H56" s="346" t="s">
        <v>365</v>
      </c>
      <c r="I56" s="346" t="s">
        <v>82</v>
      </c>
      <c r="J56" s="346"/>
      <c r="K56" s="346">
        <v>8</v>
      </c>
      <c r="L56" s="346" t="s">
        <v>184</v>
      </c>
      <c r="M56" s="286"/>
      <c r="N56" s="286"/>
      <c r="O56" s="286"/>
      <c r="P56" s="286"/>
      <c r="Q56" s="286"/>
    </row>
    <row r="57" spans="1:17">
      <c r="A57" s="346">
        <v>69</v>
      </c>
      <c r="B57" s="347" t="s">
        <v>366</v>
      </c>
      <c r="C57" s="346" t="s">
        <v>136</v>
      </c>
      <c r="D57" s="346" t="s">
        <v>169</v>
      </c>
      <c r="E57" s="346"/>
      <c r="F57" s="348"/>
      <c r="G57" s="346"/>
      <c r="H57" s="346" t="s">
        <v>367</v>
      </c>
      <c r="I57" s="346" t="s">
        <v>82</v>
      </c>
      <c r="J57" s="346"/>
      <c r="K57" s="346">
        <v>8</v>
      </c>
      <c r="L57" s="346" t="s">
        <v>184</v>
      </c>
      <c r="M57" s="286"/>
      <c r="N57" s="286"/>
      <c r="O57" s="286"/>
      <c r="P57" s="286"/>
      <c r="Q57" s="286"/>
    </row>
    <row r="58" spans="1:17">
      <c r="A58" s="346">
        <v>71</v>
      </c>
      <c r="B58" s="347" t="s">
        <v>369</v>
      </c>
      <c r="C58" s="346" t="s">
        <v>136</v>
      </c>
      <c r="D58" s="346" t="s">
        <v>169</v>
      </c>
      <c r="E58" s="346"/>
      <c r="F58" s="348"/>
      <c r="G58" s="346"/>
      <c r="H58" s="346" t="s">
        <v>370</v>
      </c>
      <c r="I58" s="346" t="s">
        <v>82</v>
      </c>
      <c r="J58" s="346"/>
      <c r="K58" s="346">
        <v>8</v>
      </c>
      <c r="L58" s="346" t="s">
        <v>184</v>
      </c>
      <c r="M58" s="286"/>
      <c r="N58" s="286"/>
      <c r="O58" s="286"/>
      <c r="P58" s="286"/>
      <c r="Q58" s="286"/>
    </row>
    <row r="59" spans="1:17">
      <c r="A59" s="286">
        <v>72</v>
      </c>
      <c r="B59" s="287"/>
      <c r="C59" s="286"/>
      <c r="D59" s="286"/>
      <c r="E59" s="286"/>
      <c r="F59" s="290"/>
      <c r="G59" s="286"/>
      <c r="H59" s="286" t="s">
        <v>304</v>
      </c>
      <c r="I59" s="286"/>
      <c r="J59" s="286"/>
      <c r="K59" s="286"/>
      <c r="L59" s="286"/>
      <c r="M59" s="286"/>
      <c r="N59" s="286"/>
      <c r="O59" s="286"/>
      <c r="P59" s="286"/>
      <c r="Q59" s="286"/>
    </row>
    <row r="60" spans="1:17">
      <c r="A60" s="286">
        <v>73</v>
      </c>
      <c r="B60" s="287"/>
      <c r="C60" s="286"/>
      <c r="D60" s="286"/>
      <c r="E60" s="286"/>
      <c r="F60" s="290"/>
      <c r="G60" s="286"/>
      <c r="H60" s="286"/>
      <c r="I60" s="286"/>
      <c r="J60" s="286"/>
      <c r="K60" s="286"/>
      <c r="L60" s="286"/>
      <c r="M60" s="286"/>
      <c r="N60" s="286"/>
      <c r="O60" s="286"/>
      <c r="P60" s="286"/>
      <c r="Q60" s="286"/>
    </row>
    <row r="61" spans="1:17">
      <c r="A61" s="286">
        <v>74</v>
      </c>
      <c r="B61" s="287"/>
      <c r="C61" s="286"/>
      <c r="D61" s="286"/>
      <c r="E61" s="286"/>
      <c r="F61" s="290"/>
      <c r="G61" s="286"/>
      <c r="H61" s="286"/>
      <c r="I61" s="286"/>
      <c r="J61" s="286"/>
      <c r="K61" s="286"/>
      <c r="L61" s="286"/>
      <c r="M61" s="286"/>
      <c r="N61" s="286"/>
      <c r="O61" s="286"/>
      <c r="P61" s="286"/>
      <c r="Q61" s="286"/>
    </row>
    <row r="62" spans="1:17">
      <c r="A62" s="286">
        <v>75</v>
      </c>
      <c r="B62" s="287"/>
      <c r="C62" s="286"/>
      <c r="D62" s="286"/>
      <c r="E62" s="286"/>
      <c r="F62" s="290"/>
      <c r="G62" s="286"/>
      <c r="H62" s="286"/>
      <c r="I62" s="286"/>
      <c r="J62" s="286"/>
      <c r="K62" s="286"/>
      <c r="L62" s="286"/>
      <c r="M62" s="286"/>
      <c r="N62" s="286"/>
      <c r="O62" s="286"/>
      <c r="P62" s="286"/>
      <c r="Q62" s="286"/>
    </row>
    <row r="63" spans="1:17">
      <c r="A63" s="286">
        <v>76</v>
      </c>
      <c r="B63" s="287"/>
      <c r="C63" s="286"/>
      <c r="D63" s="286"/>
      <c r="E63" s="286"/>
      <c r="F63" s="290"/>
      <c r="G63" s="286"/>
      <c r="H63" s="286"/>
      <c r="I63" s="286"/>
      <c r="J63" s="286"/>
      <c r="K63" s="286"/>
      <c r="L63" s="286"/>
      <c r="M63" s="286"/>
      <c r="N63" s="286"/>
      <c r="O63" s="286"/>
      <c r="P63" s="286"/>
      <c r="Q63" s="286"/>
    </row>
    <row r="64" spans="1:17">
      <c r="A64" s="286">
        <v>77</v>
      </c>
      <c r="B64" s="287"/>
      <c r="C64" s="286"/>
      <c r="D64" s="286"/>
      <c r="E64" s="286"/>
      <c r="F64" s="290"/>
      <c r="G64" s="286"/>
      <c r="H64" s="286"/>
      <c r="I64" s="286"/>
      <c r="J64" s="286"/>
      <c r="K64" s="286"/>
      <c r="L64" s="286"/>
      <c r="M64" s="286"/>
      <c r="N64" s="286"/>
      <c r="O64" s="286"/>
      <c r="P64" s="286"/>
      <c r="Q64" s="286"/>
    </row>
    <row r="65" spans="1:17">
      <c r="A65" s="286">
        <v>78</v>
      </c>
      <c r="B65" s="287"/>
      <c r="C65" s="286"/>
      <c r="D65" s="286"/>
      <c r="E65" s="286"/>
      <c r="F65" s="290"/>
      <c r="G65" s="286"/>
      <c r="H65" s="286"/>
      <c r="I65" s="286"/>
      <c r="J65" s="286"/>
      <c r="K65" s="286"/>
      <c r="L65" s="286"/>
      <c r="M65" s="286"/>
      <c r="N65" s="286"/>
      <c r="O65" s="286"/>
      <c r="P65" s="286"/>
      <c r="Q65" s="286"/>
    </row>
    <row r="66" spans="1:17">
      <c r="A66" s="286">
        <v>79</v>
      </c>
      <c r="B66" s="287"/>
      <c r="C66" s="286"/>
      <c r="D66" s="286"/>
      <c r="E66" s="286"/>
      <c r="F66" s="290"/>
      <c r="G66" s="286"/>
      <c r="H66" s="286"/>
      <c r="I66" s="286"/>
      <c r="J66" s="286"/>
      <c r="K66" s="286"/>
      <c r="L66" s="286"/>
      <c r="M66" s="286"/>
      <c r="N66" s="286"/>
      <c r="O66" s="286"/>
      <c r="P66" s="286"/>
      <c r="Q66" s="286"/>
    </row>
    <row r="67" spans="1:17">
      <c r="A67" s="286">
        <v>80</v>
      </c>
      <c r="B67" s="287"/>
      <c r="C67" s="286"/>
      <c r="D67" s="286"/>
      <c r="E67" s="286"/>
      <c r="F67" s="290"/>
      <c r="G67" s="286"/>
      <c r="H67" s="286"/>
      <c r="I67" s="286"/>
      <c r="J67" s="286"/>
      <c r="K67" s="286"/>
      <c r="L67" s="286"/>
      <c r="M67" s="286"/>
      <c r="N67" s="286"/>
      <c r="O67" s="286"/>
      <c r="P67" s="286"/>
      <c r="Q67" s="286"/>
    </row>
    <row r="68" spans="1:17">
      <c r="A68" s="286">
        <v>81</v>
      </c>
      <c r="B68" s="287"/>
      <c r="C68" s="286"/>
      <c r="D68" s="286"/>
      <c r="E68" s="286"/>
      <c r="F68" s="290"/>
      <c r="G68" s="286"/>
      <c r="H68" s="286"/>
      <c r="I68" s="286"/>
      <c r="J68" s="286"/>
      <c r="K68" s="286"/>
      <c r="L68" s="286"/>
      <c r="M68" s="286"/>
      <c r="N68" s="286"/>
      <c r="O68" s="286"/>
      <c r="P68" s="286"/>
      <c r="Q68" s="286"/>
    </row>
    <row r="69" spans="1:17">
      <c r="A69" s="286">
        <v>82</v>
      </c>
      <c r="B69" s="287"/>
      <c r="C69" s="286"/>
      <c r="D69" s="286"/>
      <c r="E69" s="286"/>
      <c r="F69" s="290"/>
      <c r="G69" s="286"/>
      <c r="H69" s="286"/>
      <c r="I69" s="286"/>
      <c r="J69" s="286"/>
      <c r="K69" s="286"/>
      <c r="L69" s="286"/>
      <c r="M69" s="286"/>
      <c r="N69" s="286"/>
      <c r="O69" s="286"/>
      <c r="P69" s="286"/>
      <c r="Q69" s="286"/>
    </row>
    <row r="70" spans="1:17">
      <c r="A70" s="286">
        <v>83</v>
      </c>
      <c r="B70" s="287"/>
      <c r="C70" s="286"/>
      <c r="D70" s="286"/>
      <c r="E70" s="286"/>
      <c r="F70" s="290"/>
      <c r="G70" s="286"/>
      <c r="H70" s="286"/>
      <c r="I70" s="286"/>
      <c r="J70" s="286"/>
      <c r="K70" s="286"/>
      <c r="L70" s="286"/>
      <c r="M70" s="286"/>
      <c r="N70" s="286"/>
      <c r="O70" s="286"/>
      <c r="P70" s="286"/>
      <c r="Q70" s="286"/>
    </row>
    <row r="71" spans="1:17">
      <c r="A71" s="286">
        <v>84</v>
      </c>
      <c r="B71" s="287"/>
      <c r="C71" s="286"/>
      <c r="D71" s="286"/>
      <c r="E71" s="286"/>
      <c r="F71" s="290"/>
      <c r="G71" s="286"/>
      <c r="H71" s="286"/>
      <c r="I71" s="286"/>
      <c r="J71" s="286"/>
      <c r="K71" s="286"/>
      <c r="L71" s="286"/>
      <c r="M71" s="286"/>
      <c r="N71" s="286"/>
      <c r="O71" s="286"/>
      <c r="P71" s="286"/>
      <c r="Q71" s="286"/>
    </row>
    <row r="72" spans="1:17">
      <c r="A72" s="286">
        <v>85</v>
      </c>
      <c r="B72" s="287"/>
      <c r="C72" s="286"/>
      <c r="D72" s="286"/>
      <c r="E72" s="286"/>
      <c r="F72" s="290"/>
      <c r="G72" s="286"/>
      <c r="H72" s="286"/>
      <c r="I72" s="286"/>
      <c r="J72" s="286"/>
      <c r="K72" s="286"/>
      <c r="L72" s="286"/>
      <c r="M72" s="286"/>
      <c r="N72" s="286"/>
      <c r="O72" s="286"/>
      <c r="P72" s="286"/>
      <c r="Q72" s="286"/>
    </row>
    <row r="73" spans="1:17">
      <c r="A73" s="286">
        <v>86</v>
      </c>
      <c r="B73" s="287"/>
      <c r="C73" s="286"/>
      <c r="D73" s="286"/>
      <c r="E73" s="286"/>
      <c r="F73" s="290"/>
      <c r="G73" s="286"/>
      <c r="H73" s="286"/>
      <c r="I73" s="286"/>
      <c r="J73" s="286"/>
      <c r="K73" s="286"/>
      <c r="L73" s="286"/>
      <c r="M73" s="286"/>
      <c r="N73" s="286"/>
      <c r="O73" s="286"/>
      <c r="P73" s="286"/>
      <c r="Q73" s="286"/>
    </row>
    <row r="74" spans="1:17">
      <c r="A74" s="286">
        <v>87</v>
      </c>
      <c r="B74" s="287"/>
      <c r="C74" s="286"/>
      <c r="D74" s="286"/>
      <c r="E74" s="286"/>
      <c r="F74" s="290"/>
      <c r="G74" s="286"/>
      <c r="H74" s="286"/>
      <c r="I74" s="286"/>
      <c r="J74" s="286"/>
      <c r="K74" s="286"/>
      <c r="L74" s="286"/>
      <c r="M74" s="286"/>
      <c r="N74" s="286"/>
      <c r="O74" s="286"/>
      <c r="P74" s="286"/>
      <c r="Q74" s="286"/>
    </row>
    <row r="75" spans="1:17">
      <c r="A75" s="286">
        <v>88</v>
      </c>
      <c r="B75" s="287"/>
      <c r="C75" s="286"/>
      <c r="D75" s="286"/>
      <c r="E75" s="286"/>
      <c r="F75" s="290"/>
      <c r="G75" s="286"/>
      <c r="H75" s="286"/>
      <c r="I75" s="286"/>
      <c r="J75" s="286"/>
      <c r="K75" s="286"/>
      <c r="L75" s="286"/>
      <c r="M75" s="286"/>
      <c r="N75" s="286"/>
      <c r="O75" s="286"/>
      <c r="P75" s="286"/>
      <c r="Q75" s="286"/>
    </row>
    <row r="76" spans="1:17">
      <c r="A76" s="286">
        <v>89</v>
      </c>
      <c r="B76" s="287"/>
      <c r="C76" s="286"/>
      <c r="D76" s="286"/>
      <c r="E76" s="286"/>
      <c r="F76" s="290"/>
      <c r="G76" s="286"/>
      <c r="H76" s="286"/>
      <c r="I76" s="286"/>
      <c r="J76" s="286"/>
      <c r="K76" s="286"/>
      <c r="L76" s="286"/>
      <c r="M76" s="286"/>
      <c r="N76" s="286"/>
      <c r="O76" s="286"/>
      <c r="P76" s="286"/>
      <c r="Q76" s="286"/>
    </row>
    <row r="77" spans="1:17">
      <c r="A77" s="286">
        <v>90</v>
      </c>
      <c r="B77" s="287"/>
      <c r="C77" s="286"/>
      <c r="D77" s="286"/>
      <c r="E77" s="286"/>
      <c r="F77" s="290"/>
      <c r="G77" s="286"/>
      <c r="H77" s="286"/>
      <c r="I77" s="286"/>
      <c r="J77" s="286"/>
      <c r="K77" s="286"/>
      <c r="L77" s="286"/>
      <c r="M77" s="286"/>
      <c r="N77" s="286"/>
      <c r="O77" s="286"/>
      <c r="P77" s="286"/>
      <c r="Q77" s="286"/>
    </row>
    <row r="78" spans="1:17">
      <c r="A78" s="286">
        <v>91</v>
      </c>
      <c r="B78" s="287"/>
      <c r="C78" s="286"/>
      <c r="D78" s="286"/>
      <c r="E78" s="286"/>
      <c r="F78" s="290"/>
      <c r="G78" s="286"/>
      <c r="H78" s="286"/>
      <c r="I78" s="286"/>
      <c r="J78" s="286"/>
      <c r="K78" s="286"/>
      <c r="L78" s="286"/>
      <c r="M78" s="286"/>
      <c r="N78" s="286"/>
      <c r="O78" s="286"/>
      <c r="P78" s="286"/>
      <c r="Q78" s="286"/>
    </row>
    <row r="79" spans="1:17">
      <c r="A79" s="286">
        <v>92</v>
      </c>
      <c r="B79" s="287"/>
      <c r="C79" s="286"/>
      <c r="D79" s="286"/>
      <c r="E79" s="286"/>
      <c r="F79" s="290"/>
      <c r="G79" s="286"/>
      <c r="H79" s="286"/>
      <c r="I79" s="286"/>
      <c r="J79" s="286"/>
      <c r="K79" s="286"/>
      <c r="L79" s="286"/>
      <c r="M79" s="286"/>
      <c r="N79" s="286"/>
      <c r="O79" s="286"/>
      <c r="P79" s="286"/>
      <c r="Q79" s="286"/>
    </row>
    <row r="80" spans="1:17">
      <c r="A80" s="286">
        <v>93</v>
      </c>
      <c r="B80" s="287"/>
      <c r="C80" s="286"/>
      <c r="D80" s="286"/>
      <c r="E80" s="286"/>
      <c r="F80" s="290"/>
      <c r="G80" s="286"/>
      <c r="H80" s="286"/>
      <c r="I80" s="286"/>
      <c r="J80" s="286"/>
      <c r="K80" s="286"/>
      <c r="L80" s="286"/>
      <c r="M80" s="286"/>
      <c r="N80" s="286"/>
      <c r="O80" s="286"/>
      <c r="P80" s="286"/>
      <c r="Q80" s="286"/>
    </row>
    <row r="81" spans="1:17">
      <c r="A81" s="286">
        <v>94</v>
      </c>
      <c r="B81" s="287"/>
      <c r="C81" s="286"/>
      <c r="D81" s="286"/>
      <c r="E81" s="286"/>
      <c r="F81" s="290"/>
      <c r="G81" s="286"/>
      <c r="H81" s="286"/>
      <c r="I81" s="286"/>
      <c r="J81" s="286"/>
      <c r="K81" s="286"/>
      <c r="L81" s="286"/>
      <c r="M81" s="286"/>
      <c r="N81" s="286"/>
      <c r="O81" s="286"/>
      <c r="P81" s="286"/>
      <c r="Q81" s="286"/>
    </row>
    <row r="82" spans="1:17">
      <c r="A82" s="286">
        <v>95</v>
      </c>
      <c r="B82" s="287"/>
      <c r="C82" s="286"/>
      <c r="D82" s="286"/>
      <c r="E82" s="286"/>
      <c r="F82" s="290"/>
      <c r="G82" s="286"/>
      <c r="H82" s="286"/>
      <c r="I82" s="286"/>
      <c r="J82" s="286"/>
      <c r="K82" s="286"/>
      <c r="L82" s="286"/>
      <c r="M82" s="286"/>
      <c r="N82" s="286"/>
      <c r="O82" s="286"/>
      <c r="P82" s="286"/>
      <c r="Q82" s="286"/>
    </row>
    <row r="83" spans="1:17">
      <c r="A83" s="286">
        <v>96</v>
      </c>
      <c r="B83" s="287"/>
      <c r="C83" s="286"/>
      <c r="D83" s="286"/>
      <c r="E83" s="286"/>
      <c r="F83" s="290"/>
      <c r="G83" s="286"/>
      <c r="H83" s="286"/>
      <c r="I83" s="286"/>
      <c r="J83" s="286"/>
      <c r="K83" s="286"/>
      <c r="L83" s="286"/>
      <c r="M83" s="286"/>
      <c r="N83" s="286"/>
      <c r="O83" s="286"/>
      <c r="P83" s="286"/>
      <c r="Q83" s="286"/>
    </row>
    <row r="84" spans="1:17">
      <c r="A84" s="286">
        <v>97</v>
      </c>
      <c r="B84" s="287"/>
      <c r="C84" s="286"/>
      <c r="D84" s="286"/>
      <c r="E84" s="286"/>
      <c r="F84" s="290"/>
      <c r="G84" s="286"/>
      <c r="H84" s="286"/>
      <c r="I84" s="286"/>
      <c r="J84" s="286"/>
      <c r="K84" s="286"/>
      <c r="L84" s="286"/>
      <c r="M84" s="286"/>
      <c r="N84" s="286"/>
      <c r="O84" s="286"/>
      <c r="P84" s="286"/>
      <c r="Q84" s="286"/>
    </row>
    <row r="85" spans="1:17">
      <c r="A85" s="286">
        <v>98</v>
      </c>
      <c r="B85" s="287"/>
      <c r="C85" s="286"/>
      <c r="D85" s="286"/>
      <c r="E85" s="286"/>
      <c r="F85" s="290"/>
      <c r="G85" s="286"/>
      <c r="H85" s="286"/>
      <c r="I85" s="286"/>
      <c r="J85" s="286"/>
      <c r="K85" s="286"/>
      <c r="L85" s="286"/>
      <c r="M85" s="286"/>
      <c r="N85" s="286"/>
      <c r="O85" s="286"/>
      <c r="P85" s="286"/>
      <c r="Q85" s="286"/>
    </row>
    <row r="86" spans="1:17">
      <c r="A86" s="286">
        <v>99</v>
      </c>
      <c r="B86" s="287"/>
      <c r="C86" s="286"/>
      <c r="D86" s="286"/>
      <c r="E86" s="286"/>
      <c r="F86" s="290"/>
      <c r="G86" s="286"/>
      <c r="H86" s="286"/>
      <c r="I86" s="286"/>
      <c r="J86" s="286"/>
      <c r="K86" s="286"/>
      <c r="L86" s="286"/>
      <c r="M86" s="286"/>
      <c r="N86" s="286"/>
      <c r="O86" s="286"/>
      <c r="P86" s="286"/>
      <c r="Q86" s="286"/>
    </row>
    <row r="87" spans="1:17">
      <c r="A87" s="286">
        <v>100</v>
      </c>
      <c r="B87" s="287"/>
      <c r="C87" s="286"/>
      <c r="D87" s="286"/>
      <c r="E87" s="286"/>
      <c r="F87" s="290"/>
      <c r="G87" s="286"/>
      <c r="H87" s="286"/>
      <c r="I87" s="286"/>
      <c r="J87" s="286"/>
      <c r="K87" s="286"/>
      <c r="L87" s="286"/>
      <c r="M87" s="286"/>
      <c r="N87" s="286"/>
      <c r="O87" s="286"/>
      <c r="P87" s="286"/>
      <c r="Q87" s="286"/>
    </row>
    <row r="88" spans="1:17">
      <c r="A88" s="286"/>
      <c r="B88" s="287"/>
      <c r="C88" s="286"/>
      <c r="D88" s="286"/>
      <c r="E88" s="286"/>
      <c r="F88" s="290"/>
      <c r="G88" s="286"/>
      <c r="H88" s="286"/>
      <c r="I88" s="286"/>
      <c r="J88" s="286"/>
      <c r="K88" s="286"/>
      <c r="L88" s="286"/>
      <c r="M88" s="286"/>
      <c r="N88" s="286"/>
      <c r="O88" s="286"/>
      <c r="P88" s="286"/>
      <c r="Q88" s="286"/>
    </row>
    <row r="89" spans="1:17">
      <c r="A89" s="286"/>
      <c r="B89" s="287"/>
      <c r="C89" s="286"/>
      <c r="D89" s="286"/>
      <c r="E89" s="286"/>
      <c r="F89" s="290"/>
      <c r="G89" s="286"/>
      <c r="H89" s="286"/>
      <c r="I89" s="286"/>
      <c r="J89" s="286"/>
      <c r="K89" s="286"/>
      <c r="L89" s="286"/>
      <c r="M89" s="286"/>
      <c r="N89" s="286"/>
      <c r="O89" s="286"/>
      <c r="P89" s="286"/>
      <c r="Q89" s="286"/>
    </row>
    <row r="90" spans="1:17">
      <c r="A90" s="286"/>
      <c r="B90" s="287"/>
      <c r="C90" s="286"/>
      <c r="D90" s="286"/>
      <c r="E90" s="286"/>
      <c r="F90" s="290"/>
      <c r="G90" s="286"/>
      <c r="H90" s="286"/>
      <c r="I90" s="286"/>
      <c r="J90" s="286"/>
      <c r="K90" s="286"/>
      <c r="L90" s="286"/>
      <c r="M90" s="286"/>
      <c r="N90" s="286"/>
      <c r="O90" s="286"/>
      <c r="P90" s="286"/>
      <c r="Q90" s="286"/>
    </row>
  </sheetData>
  <mergeCells count="1">
    <mergeCell ref="B6:H6"/>
  </mergeCells>
  <conditionalFormatting sqref="C8:C90">
    <cfRule type="containsText" dxfId="356" priority="2" operator="containsText" text="zakup">
      <formula>NOT(ISERROR(SEARCH("zakup",C8)))</formula>
    </cfRule>
    <cfRule type="containsText" dxfId="355" priority="3" operator="containsText" text="relokacja">
      <formula>NOT(ISERROR(SEARCH("relokacja",C8)))</formula>
    </cfRule>
  </conditionalFormatting>
  <conditionalFormatting sqref="D8:D90">
    <cfRule type="containsText" dxfId="354" priority="1" operator="containsText" text="przetarg">
      <formula>NOT(ISERROR(SEARCH("przetarg",D8)))</formula>
    </cfRule>
  </conditionalFormatting>
  <dataValidations count="6">
    <dataValidation type="list" allowBlank="1" showInputMessage="1" showErrorMessage="1" sqref="L8:L90" xr:uid="{00000000-0002-0000-0B00-000000000000}">
      <formula1>"KPO I,KPO II"</formula1>
    </dataValidation>
    <dataValidation type="list" allowBlank="1" showInputMessage="1" showErrorMessage="1" sqref="C8:C90" xr:uid="{00000000-0002-0000-0B00-000001000000}">
      <formula1>"relokacja,zakup,inne"</formula1>
    </dataValidation>
    <dataValidation type="list" allowBlank="1" showInputMessage="1" showErrorMessage="1" sqref="D8:D90" xr:uid="{00000000-0002-0000-0B00-000002000000}">
      <formula1>"przetarg"</formula1>
    </dataValidation>
    <dataValidation type="list" allowBlank="1" showInputMessage="1" sqref="O8:O90" xr:uid="{00000000-0002-0000-0B00-000003000000}">
      <mc:AlternateContent xmlns:x12ac="http://schemas.microsoft.com/office/spreadsheetml/2011/1/ac" xmlns:mc="http://schemas.openxmlformats.org/markup-compatibility/2006">
        <mc:Choice Requires="x12ac">
          <x12ac:list>brak," tak, jakie:"</x12ac:list>
        </mc:Choice>
        <mc:Fallback>
          <formula1>"brak, tak, jakie:"</formula1>
        </mc:Fallback>
      </mc:AlternateContent>
    </dataValidation>
    <dataValidation type="list" allowBlank="1" showInputMessage="1" sqref="N8:N90" xr:uid="{00000000-0002-0000-0B00-000004000000}">
      <formula1>"centralne z budynku, agregat indywidualny, brak"</formula1>
    </dataValidation>
    <dataValidation type="list" allowBlank="1" showInputMessage="1" sqref="M8:M90" xr:uid="{00000000-0002-0000-0B00-000005000000}">
      <formula1>"1 fazowe, 3 fazowe"</formula1>
    </dataValidation>
  </dataValidations>
  <pageMargins left="0.25" right="0.25" top="0.75" bottom="0.75" header="0.3" footer="0.3"/>
  <pageSetup paperSize="9" scale="43" orientation="landscape" copies="3"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H89"/>
  <sheetViews>
    <sheetView showGridLines="0" topLeftCell="B1" zoomScaleNormal="100" workbookViewId="0">
      <selection activeCell="B12" sqref="B12"/>
    </sheetView>
  </sheetViews>
  <sheetFormatPr defaultColWidth="8.7109375" defaultRowHeight="15"/>
  <cols>
    <col min="1" max="1" width="6.28515625" style="169" bestFit="1" customWidth="1"/>
    <col min="2" max="2" width="72.140625" style="169" customWidth="1"/>
    <col min="3" max="3" width="16.140625" style="169" customWidth="1"/>
    <col min="4" max="4" width="11" style="169" bestFit="1" customWidth="1"/>
    <col min="5" max="5" width="13" style="169" bestFit="1" customWidth="1"/>
    <col min="6" max="6" width="11.28515625" style="169" bestFit="1" customWidth="1"/>
    <col min="7" max="7" width="12.85546875" style="169" bestFit="1" customWidth="1"/>
    <col min="8" max="8" width="17.85546875" style="169" bestFit="1" customWidth="1"/>
    <col min="9" max="16384" width="8.7109375" style="169"/>
  </cols>
  <sheetData>
    <row r="2" spans="1:8" s="276" customFormat="1">
      <c r="A2" s="276" t="s">
        <v>94</v>
      </c>
      <c r="B2" s="279" t="s">
        <v>175</v>
      </c>
      <c r="C2" s="280"/>
    </row>
    <row r="3" spans="1:8">
      <c r="A3" s="169" t="s">
        <v>96</v>
      </c>
      <c r="B3" s="349" t="s">
        <v>403</v>
      </c>
      <c r="C3" s="275"/>
    </row>
    <row r="4" spans="1:8" s="276" customFormat="1">
      <c r="B4" s="277"/>
      <c r="C4" s="277"/>
    </row>
    <row r="5" spans="1:8">
      <c r="B5" s="389"/>
      <c r="C5" s="389"/>
    </row>
    <row r="6" spans="1:8" s="264" customFormat="1" ht="63.75" customHeight="1">
      <c r="A6" s="281" t="s">
        <v>98</v>
      </c>
      <c r="B6" s="282" t="s">
        <v>99</v>
      </c>
      <c r="C6" s="282" t="s">
        <v>100</v>
      </c>
      <c r="D6" s="359" t="s">
        <v>101</v>
      </c>
      <c r="E6" s="359" t="s">
        <v>102</v>
      </c>
      <c r="F6" s="359" t="s">
        <v>103</v>
      </c>
      <c r="G6" s="359" t="s">
        <v>104</v>
      </c>
      <c r="H6" s="359" t="s">
        <v>105</v>
      </c>
    </row>
    <row r="7" spans="1:8">
      <c r="A7" s="286">
        <v>1</v>
      </c>
      <c r="B7" s="292" t="s">
        <v>404</v>
      </c>
      <c r="C7" s="286" t="s">
        <v>136</v>
      </c>
      <c r="D7" s="293" t="s">
        <v>116</v>
      </c>
      <c r="E7" s="286" t="s">
        <v>90</v>
      </c>
      <c r="F7" s="286" t="s">
        <v>90</v>
      </c>
      <c r="G7" s="286" t="s">
        <v>409</v>
      </c>
      <c r="H7" s="286" t="s">
        <v>410</v>
      </c>
    </row>
    <row r="8" spans="1:8">
      <c r="A8" s="286">
        <v>2</v>
      </c>
      <c r="B8" s="292" t="s">
        <v>405</v>
      </c>
      <c r="C8" s="286" t="s">
        <v>136</v>
      </c>
      <c r="D8" s="293" t="s">
        <v>116</v>
      </c>
      <c r="E8" s="286" t="s">
        <v>90</v>
      </c>
      <c r="F8" s="286" t="s">
        <v>90</v>
      </c>
      <c r="G8" s="286" t="s">
        <v>409</v>
      </c>
      <c r="H8" s="286" t="s">
        <v>410</v>
      </c>
    </row>
    <row r="9" spans="1:8">
      <c r="A9" s="286">
        <v>3</v>
      </c>
      <c r="B9" s="292" t="s">
        <v>186</v>
      </c>
      <c r="C9" s="286" t="s">
        <v>136</v>
      </c>
      <c r="D9" s="286" t="s">
        <v>116</v>
      </c>
      <c r="E9" s="286" t="s">
        <v>90</v>
      </c>
      <c r="F9" s="286" t="s">
        <v>90</v>
      </c>
      <c r="G9" s="286" t="s">
        <v>409</v>
      </c>
      <c r="H9" s="286" t="s">
        <v>90</v>
      </c>
    </row>
    <row r="10" spans="1:8">
      <c r="A10" s="286">
        <v>4</v>
      </c>
      <c r="B10" s="292" t="s">
        <v>188</v>
      </c>
      <c r="C10" s="286" t="s">
        <v>136</v>
      </c>
      <c r="D10" s="286" t="s">
        <v>116</v>
      </c>
      <c r="E10" s="286" t="s">
        <v>90</v>
      </c>
      <c r="F10" s="286" t="s">
        <v>90</v>
      </c>
      <c r="G10" s="286" t="s">
        <v>409</v>
      </c>
      <c r="H10" s="286" t="s">
        <v>90</v>
      </c>
    </row>
    <row r="11" spans="1:8">
      <c r="A11" s="286">
        <v>5</v>
      </c>
      <c r="B11" s="292" t="s">
        <v>190</v>
      </c>
      <c r="C11" s="286" t="s">
        <v>136</v>
      </c>
      <c r="D11" s="286" t="s">
        <v>116</v>
      </c>
      <c r="E11" s="286" t="s">
        <v>90</v>
      </c>
      <c r="F11" s="286" t="s">
        <v>90</v>
      </c>
      <c r="G11" s="286" t="s">
        <v>409</v>
      </c>
      <c r="H11" s="286" t="s">
        <v>90</v>
      </c>
    </row>
    <row r="12" spans="1:8" ht="30">
      <c r="A12" s="286">
        <v>6</v>
      </c>
      <c r="B12" s="292" t="s">
        <v>191</v>
      </c>
      <c r="C12" s="286" t="s">
        <v>136</v>
      </c>
      <c r="D12" s="286" t="s">
        <v>108</v>
      </c>
      <c r="E12" s="286" t="s">
        <v>90</v>
      </c>
      <c r="F12" s="293" t="s">
        <v>411</v>
      </c>
      <c r="G12" s="293" t="s">
        <v>412</v>
      </c>
      <c r="H12" s="286" t="s">
        <v>90</v>
      </c>
    </row>
    <row r="13" spans="1:8" ht="30">
      <c r="A13" s="286">
        <v>7</v>
      </c>
      <c r="B13" s="292" t="s">
        <v>406</v>
      </c>
      <c r="C13" s="286" t="s">
        <v>136</v>
      </c>
      <c r="D13" s="286" t="s">
        <v>116</v>
      </c>
      <c r="E13" s="286" t="s">
        <v>90</v>
      </c>
      <c r="F13" s="286" t="s">
        <v>413</v>
      </c>
      <c r="G13" s="286" t="s">
        <v>409</v>
      </c>
      <c r="H13" s="286" t="s">
        <v>90</v>
      </c>
    </row>
    <row r="14" spans="1:8" ht="30">
      <c r="A14" s="286">
        <v>8</v>
      </c>
      <c r="B14" s="293" t="s">
        <v>196</v>
      </c>
      <c r="C14" s="286" t="s">
        <v>136</v>
      </c>
      <c r="D14" s="286" t="s">
        <v>116</v>
      </c>
      <c r="E14" s="286" t="s">
        <v>414</v>
      </c>
      <c r="F14" s="286" t="s">
        <v>90</v>
      </c>
      <c r="G14" s="286" t="s">
        <v>409</v>
      </c>
      <c r="H14" s="286" t="s">
        <v>90</v>
      </c>
    </row>
    <row r="15" spans="1:8" ht="30">
      <c r="A15" s="286">
        <v>9</v>
      </c>
      <c r="B15" s="293" t="s">
        <v>197</v>
      </c>
      <c r="C15" s="286" t="s">
        <v>136</v>
      </c>
      <c r="D15" s="286" t="s">
        <v>116</v>
      </c>
      <c r="E15" s="286" t="s">
        <v>90</v>
      </c>
      <c r="F15" s="286" t="s">
        <v>413</v>
      </c>
      <c r="G15" s="286" t="s">
        <v>409</v>
      </c>
      <c r="H15" s="286" t="s">
        <v>90</v>
      </c>
    </row>
    <row r="16" spans="1:8" ht="30">
      <c r="A16" s="286">
        <v>10</v>
      </c>
      <c r="B16" s="293" t="s">
        <v>198</v>
      </c>
      <c r="C16" s="286" t="s">
        <v>136</v>
      </c>
      <c r="D16" s="286" t="s">
        <v>116</v>
      </c>
      <c r="E16" s="286" t="s">
        <v>90</v>
      </c>
      <c r="F16" s="286" t="s">
        <v>90</v>
      </c>
      <c r="G16" s="286" t="s">
        <v>409</v>
      </c>
      <c r="H16" s="286" t="s">
        <v>90</v>
      </c>
    </row>
    <row r="17" spans="1:8" ht="45">
      <c r="A17" s="286">
        <v>11</v>
      </c>
      <c r="B17" s="293" t="s">
        <v>199</v>
      </c>
      <c r="C17" s="286" t="s">
        <v>136</v>
      </c>
      <c r="D17" s="286" t="s">
        <v>116</v>
      </c>
      <c r="E17" s="286" t="s">
        <v>90</v>
      </c>
      <c r="F17" s="286" t="s">
        <v>90</v>
      </c>
      <c r="G17" s="293" t="s">
        <v>412</v>
      </c>
      <c r="H17" s="286" t="s">
        <v>90</v>
      </c>
    </row>
    <row r="18" spans="1:8" ht="45">
      <c r="A18" s="286">
        <v>12</v>
      </c>
      <c r="B18" s="293" t="s">
        <v>408</v>
      </c>
      <c r="C18" s="286" t="s">
        <v>136</v>
      </c>
      <c r="D18" s="286" t="s">
        <v>116</v>
      </c>
      <c r="E18" s="286" t="s">
        <v>90</v>
      </c>
      <c r="F18" s="286" t="s">
        <v>90</v>
      </c>
      <c r="G18" s="286" t="s">
        <v>409</v>
      </c>
      <c r="H18" s="286" t="s">
        <v>90</v>
      </c>
    </row>
    <row r="19" spans="1:8" ht="30">
      <c r="A19" s="286">
        <v>13</v>
      </c>
      <c r="B19" s="293" t="s">
        <v>201</v>
      </c>
      <c r="C19" s="286" t="s">
        <v>136</v>
      </c>
      <c r="D19" s="286" t="s">
        <v>116</v>
      </c>
      <c r="E19" s="286" t="s">
        <v>90</v>
      </c>
      <c r="F19" s="286" t="s">
        <v>90</v>
      </c>
      <c r="G19" s="286" t="s">
        <v>409</v>
      </c>
      <c r="H19" s="286" t="s">
        <v>90</v>
      </c>
    </row>
    <row r="20" spans="1:8" ht="60">
      <c r="A20" s="286">
        <v>14</v>
      </c>
      <c r="B20" s="293" t="s">
        <v>202</v>
      </c>
      <c r="C20" s="286" t="s">
        <v>107</v>
      </c>
      <c r="D20" s="286" t="s">
        <v>108</v>
      </c>
      <c r="E20" s="286" t="s">
        <v>90</v>
      </c>
      <c r="F20" s="286" t="s">
        <v>90</v>
      </c>
      <c r="G20" s="286" t="s">
        <v>409</v>
      </c>
      <c r="H20" s="286" t="s">
        <v>410</v>
      </c>
    </row>
    <row r="21" spans="1:8" ht="45">
      <c r="A21" s="286">
        <v>15</v>
      </c>
      <c r="B21" s="293" t="s">
        <v>205</v>
      </c>
      <c r="C21" s="286" t="s">
        <v>107</v>
      </c>
      <c r="D21" s="286" t="s">
        <v>116</v>
      </c>
      <c r="E21" s="286" t="s">
        <v>90</v>
      </c>
      <c r="F21" s="286" t="s">
        <v>90</v>
      </c>
      <c r="G21" s="286" t="s">
        <v>409</v>
      </c>
      <c r="H21" s="286" t="s">
        <v>410</v>
      </c>
    </row>
    <row r="22" spans="1:8" ht="30">
      <c r="A22" s="286">
        <v>16</v>
      </c>
      <c r="B22" s="293" t="s">
        <v>207</v>
      </c>
      <c r="C22" s="286" t="s">
        <v>107</v>
      </c>
      <c r="D22" s="286" t="s">
        <v>116</v>
      </c>
      <c r="E22" s="286" t="s">
        <v>90</v>
      </c>
      <c r="F22" s="286" t="s">
        <v>90</v>
      </c>
      <c r="G22" s="286" t="s">
        <v>409</v>
      </c>
      <c r="H22" s="286" t="s">
        <v>410</v>
      </c>
    </row>
    <row r="23" spans="1:8" ht="30">
      <c r="A23" s="286">
        <v>17</v>
      </c>
      <c r="B23" s="293" t="s">
        <v>209</v>
      </c>
      <c r="C23" s="286" t="s">
        <v>107</v>
      </c>
      <c r="D23" s="286" t="s">
        <v>116</v>
      </c>
      <c r="E23" s="286" t="s">
        <v>90</v>
      </c>
      <c r="F23" s="286" t="s">
        <v>90</v>
      </c>
      <c r="G23" s="286" t="s">
        <v>409</v>
      </c>
      <c r="H23" s="286" t="s">
        <v>410</v>
      </c>
    </row>
    <row r="24" spans="1:8" ht="30">
      <c r="A24" s="286">
        <v>18</v>
      </c>
      <c r="B24" s="293" t="s">
        <v>211</v>
      </c>
      <c r="C24" s="286" t="s">
        <v>107</v>
      </c>
      <c r="D24" s="286" t="s">
        <v>116</v>
      </c>
      <c r="E24" s="286" t="s">
        <v>90</v>
      </c>
      <c r="F24" s="286" t="s">
        <v>90</v>
      </c>
      <c r="G24" s="286" t="s">
        <v>409</v>
      </c>
      <c r="H24" s="286" t="s">
        <v>410</v>
      </c>
    </row>
    <row r="25" spans="1:8">
      <c r="A25" s="286">
        <v>19</v>
      </c>
      <c r="B25" s="353" t="s">
        <v>212</v>
      </c>
      <c r="C25" s="286" t="s">
        <v>107</v>
      </c>
      <c r="D25" s="286" t="s">
        <v>116</v>
      </c>
      <c r="E25" s="286" t="s">
        <v>90</v>
      </c>
      <c r="F25" s="286" t="s">
        <v>90</v>
      </c>
      <c r="G25" s="286" t="s">
        <v>409</v>
      </c>
      <c r="H25" s="286" t="s">
        <v>90</v>
      </c>
    </row>
    <row r="26" spans="1:8" ht="60">
      <c r="A26" s="286">
        <v>20</v>
      </c>
      <c r="B26" s="353" t="s">
        <v>213</v>
      </c>
      <c r="C26" s="286" t="s">
        <v>107</v>
      </c>
      <c r="D26" s="286" t="s">
        <v>116</v>
      </c>
      <c r="E26" s="286" t="s">
        <v>90</v>
      </c>
      <c r="F26" s="286" t="s">
        <v>90</v>
      </c>
      <c r="G26" s="286" t="s">
        <v>409</v>
      </c>
      <c r="H26" s="286" t="s">
        <v>90</v>
      </c>
    </row>
    <row r="27" spans="1:8">
      <c r="A27" s="286">
        <v>21</v>
      </c>
      <c r="B27" s="353" t="s">
        <v>215</v>
      </c>
      <c r="C27" s="286" t="s">
        <v>107</v>
      </c>
      <c r="D27" s="286" t="s">
        <v>116</v>
      </c>
      <c r="E27" s="286" t="s">
        <v>90</v>
      </c>
      <c r="F27" s="286" t="s">
        <v>90</v>
      </c>
      <c r="G27" s="286" t="s">
        <v>409</v>
      </c>
      <c r="H27" s="286" t="s">
        <v>90</v>
      </c>
    </row>
    <row r="28" spans="1:8" ht="30">
      <c r="A28" s="286">
        <v>22</v>
      </c>
      <c r="B28" s="293" t="s">
        <v>216</v>
      </c>
      <c r="C28" s="286" t="s">
        <v>107</v>
      </c>
      <c r="D28" s="286" t="s">
        <v>116</v>
      </c>
      <c r="E28" s="286" t="s">
        <v>90</v>
      </c>
      <c r="F28" s="286" t="s">
        <v>90</v>
      </c>
      <c r="G28" s="286" t="s">
        <v>409</v>
      </c>
      <c r="H28" s="286" t="s">
        <v>90</v>
      </c>
    </row>
    <row r="29" spans="1:8" ht="14.25" customHeight="1">
      <c r="A29" s="286"/>
      <c r="B29" s="286"/>
      <c r="C29" s="286"/>
      <c r="D29" s="286"/>
      <c r="E29" s="286"/>
      <c r="F29" s="286"/>
      <c r="G29" s="286"/>
      <c r="H29" s="286"/>
    </row>
    <row r="30" spans="1:8" ht="14.25" customHeight="1">
      <c r="A30" s="286"/>
      <c r="B30" s="296"/>
      <c r="C30" s="286"/>
      <c r="D30" s="286"/>
      <c r="E30" s="286"/>
      <c r="F30" s="286"/>
      <c r="G30" s="286"/>
      <c r="H30" s="286"/>
    </row>
    <row r="31" spans="1:8" ht="15.75">
      <c r="A31" s="286"/>
      <c r="B31" s="296"/>
      <c r="C31" s="286"/>
      <c r="D31" s="286"/>
      <c r="E31" s="286"/>
      <c r="F31" s="286"/>
      <c r="G31" s="286"/>
      <c r="H31" s="286"/>
    </row>
    <row r="32" spans="1:8">
      <c r="A32" s="286"/>
      <c r="B32" s="287"/>
      <c r="C32" s="286"/>
      <c r="D32" s="286"/>
      <c r="E32" s="286"/>
      <c r="F32" s="286"/>
      <c r="G32" s="286"/>
      <c r="H32" s="286"/>
    </row>
    <row r="33" spans="1:8">
      <c r="A33" s="286"/>
      <c r="B33" s="287"/>
      <c r="C33" s="286"/>
      <c r="D33" s="286"/>
      <c r="E33" s="286"/>
      <c r="F33" s="286"/>
      <c r="G33" s="286"/>
      <c r="H33" s="286"/>
    </row>
    <row r="34" spans="1:8">
      <c r="A34" s="286"/>
      <c r="B34" s="287"/>
      <c r="C34" s="286"/>
      <c r="D34" s="286"/>
      <c r="E34" s="286"/>
      <c r="F34" s="286"/>
      <c r="G34" s="286"/>
      <c r="H34" s="286"/>
    </row>
    <row r="35" spans="1:8">
      <c r="A35" s="286"/>
      <c r="B35" s="287"/>
      <c r="C35" s="286"/>
      <c r="D35" s="286"/>
      <c r="E35" s="286"/>
      <c r="F35" s="286"/>
      <c r="G35" s="286"/>
      <c r="H35" s="286"/>
    </row>
    <row r="36" spans="1:8">
      <c r="A36" s="286"/>
      <c r="B36" s="287"/>
      <c r="C36" s="286"/>
      <c r="D36" s="286"/>
      <c r="E36" s="286"/>
      <c r="F36" s="286"/>
      <c r="G36" s="286"/>
      <c r="H36" s="286"/>
    </row>
    <row r="37" spans="1:8">
      <c r="A37" s="286"/>
      <c r="B37" s="287"/>
      <c r="C37" s="286"/>
      <c r="D37" s="286"/>
      <c r="E37" s="286"/>
      <c r="F37" s="286"/>
      <c r="G37" s="286"/>
      <c r="H37" s="286"/>
    </row>
    <row r="38" spans="1:8">
      <c r="A38" s="286"/>
      <c r="B38" s="287"/>
      <c r="C38" s="286"/>
      <c r="D38" s="286"/>
      <c r="E38" s="286"/>
      <c r="F38" s="286"/>
      <c r="G38" s="286"/>
      <c r="H38" s="286"/>
    </row>
    <row r="39" spans="1:8">
      <c r="A39" s="286"/>
      <c r="B39" s="287"/>
      <c r="C39" s="286"/>
      <c r="D39" s="286"/>
      <c r="E39" s="286"/>
      <c r="F39" s="286"/>
      <c r="G39" s="286"/>
      <c r="H39" s="286"/>
    </row>
    <row r="40" spans="1:8">
      <c r="A40" s="286">
        <v>52</v>
      </c>
      <c r="B40" s="287"/>
      <c r="C40" s="286"/>
      <c r="D40" s="286"/>
      <c r="E40" s="286"/>
      <c r="F40" s="286"/>
      <c r="G40" s="286"/>
      <c r="H40" s="286"/>
    </row>
    <row r="41" spans="1:8">
      <c r="A41" s="286">
        <v>53</v>
      </c>
      <c r="B41" s="287"/>
      <c r="C41" s="286"/>
      <c r="D41" s="286"/>
      <c r="E41" s="286"/>
      <c r="F41" s="286"/>
      <c r="G41" s="286"/>
      <c r="H41" s="286"/>
    </row>
    <row r="42" spans="1:8">
      <c r="A42" s="286">
        <v>54</v>
      </c>
      <c r="B42" s="287"/>
      <c r="C42" s="286"/>
      <c r="D42" s="286"/>
      <c r="E42" s="286"/>
      <c r="F42" s="286"/>
      <c r="G42" s="286"/>
      <c r="H42" s="286"/>
    </row>
    <row r="43" spans="1:8">
      <c r="A43" s="286">
        <v>55</v>
      </c>
      <c r="B43" s="287"/>
      <c r="C43" s="286"/>
      <c r="D43" s="286"/>
      <c r="E43" s="286"/>
      <c r="F43" s="286"/>
      <c r="G43" s="286"/>
      <c r="H43" s="286"/>
    </row>
    <row r="44" spans="1:8">
      <c r="A44" s="286">
        <v>56</v>
      </c>
      <c r="B44" s="287"/>
      <c r="C44" s="286"/>
      <c r="D44" s="286"/>
      <c r="E44" s="286"/>
      <c r="F44" s="286"/>
      <c r="G44" s="286"/>
      <c r="H44" s="286"/>
    </row>
    <row r="45" spans="1:8">
      <c r="A45" s="286">
        <v>57</v>
      </c>
      <c r="B45" s="287"/>
      <c r="C45" s="286"/>
      <c r="D45" s="286"/>
      <c r="E45" s="286"/>
      <c r="F45" s="286"/>
      <c r="G45" s="286"/>
      <c r="H45" s="286"/>
    </row>
    <row r="46" spans="1:8">
      <c r="A46" s="286">
        <v>58</v>
      </c>
      <c r="B46" s="287"/>
      <c r="C46" s="286"/>
      <c r="D46" s="286"/>
      <c r="E46" s="286"/>
      <c r="F46" s="286"/>
      <c r="G46" s="286"/>
      <c r="H46" s="286"/>
    </row>
    <row r="47" spans="1:8">
      <c r="A47" s="286">
        <v>59</v>
      </c>
      <c r="B47" s="287"/>
      <c r="C47" s="286"/>
      <c r="D47" s="286"/>
      <c r="E47" s="286"/>
      <c r="F47" s="286"/>
      <c r="G47" s="286"/>
      <c r="H47" s="286"/>
    </row>
    <row r="48" spans="1:8">
      <c r="A48" s="286">
        <v>60</v>
      </c>
      <c r="B48" s="287"/>
      <c r="C48" s="286"/>
      <c r="D48" s="286"/>
      <c r="E48" s="286"/>
      <c r="F48" s="286"/>
      <c r="G48" s="286"/>
      <c r="H48" s="286"/>
    </row>
    <row r="49" spans="1:8">
      <c r="A49" s="286">
        <v>61</v>
      </c>
      <c r="B49" s="287"/>
      <c r="C49" s="286"/>
      <c r="D49" s="286"/>
      <c r="E49" s="286"/>
      <c r="F49" s="286"/>
      <c r="G49" s="286"/>
      <c r="H49" s="286"/>
    </row>
    <row r="50" spans="1:8">
      <c r="A50" s="286">
        <v>62</v>
      </c>
      <c r="B50" s="287"/>
      <c r="C50" s="286"/>
      <c r="D50" s="286"/>
      <c r="E50" s="286"/>
      <c r="F50" s="286"/>
      <c r="G50" s="286"/>
      <c r="H50" s="286"/>
    </row>
    <row r="51" spans="1:8">
      <c r="A51" s="286">
        <v>63</v>
      </c>
      <c r="B51" s="355"/>
      <c r="C51" s="286"/>
      <c r="D51" s="286"/>
      <c r="E51" s="286"/>
      <c r="F51" s="286"/>
      <c r="G51" s="286"/>
      <c r="H51" s="286"/>
    </row>
    <row r="52" spans="1:8">
      <c r="A52" s="286">
        <v>64</v>
      </c>
      <c r="B52" s="355"/>
      <c r="C52" s="286"/>
      <c r="D52" s="286"/>
      <c r="E52" s="286"/>
      <c r="F52" s="286"/>
      <c r="G52" s="286"/>
      <c r="H52" s="286"/>
    </row>
    <row r="53" spans="1:8">
      <c r="A53" s="286">
        <v>65</v>
      </c>
      <c r="B53" s="355"/>
      <c r="C53" s="286"/>
      <c r="D53" s="286"/>
      <c r="E53" s="286"/>
      <c r="F53" s="286"/>
      <c r="G53" s="286"/>
      <c r="H53" s="286"/>
    </row>
    <row r="54" spans="1:8">
      <c r="A54" s="286">
        <v>66</v>
      </c>
      <c r="B54" s="355"/>
      <c r="C54" s="286"/>
      <c r="D54" s="286"/>
      <c r="E54" s="286"/>
      <c r="F54" s="286"/>
      <c r="G54" s="286"/>
      <c r="H54" s="286"/>
    </row>
    <row r="55" spans="1:8">
      <c r="A55" s="286">
        <v>67</v>
      </c>
      <c r="B55" s="355"/>
      <c r="C55" s="286"/>
      <c r="D55" s="286"/>
      <c r="E55" s="286"/>
      <c r="F55" s="286"/>
      <c r="G55" s="286"/>
      <c r="H55" s="286"/>
    </row>
    <row r="56" spans="1:8">
      <c r="A56" s="286">
        <v>68</v>
      </c>
      <c r="B56" s="355"/>
      <c r="C56" s="286"/>
      <c r="D56" s="286"/>
      <c r="E56" s="286"/>
      <c r="F56" s="286"/>
      <c r="G56" s="286"/>
      <c r="H56" s="286"/>
    </row>
    <row r="57" spans="1:8">
      <c r="A57" s="286">
        <v>69</v>
      </c>
      <c r="B57" s="355"/>
      <c r="C57" s="286"/>
      <c r="D57" s="286"/>
      <c r="E57" s="286"/>
      <c r="F57" s="286"/>
      <c r="G57" s="286"/>
      <c r="H57" s="286"/>
    </row>
    <row r="58" spans="1:8">
      <c r="A58" s="286">
        <v>70</v>
      </c>
      <c r="B58" s="355"/>
      <c r="C58" s="286"/>
      <c r="D58" s="286"/>
      <c r="E58" s="286"/>
      <c r="F58" s="286"/>
      <c r="G58" s="286"/>
      <c r="H58" s="286"/>
    </row>
    <row r="59" spans="1:8">
      <c r="A59" s="286">
        <v>71</v>
      </c>
      <c r="B59" s="355"/>
      <c r="C59" s="286"/>
      <c r="D59" s="286"/>
      <c r="E59" s="286"/>
      <c r="F59" s="286"/>
      <c r="G59" s="286"/>
      <c r="H59" s="286"/>
    </row>
    <row r="60" spans="1:8">
      <c r="A60" s="286">
        <v>72</v>
      </c>
      <c r="B60" s="355"/>
      <c r="C60" s="286"/>
      <c r="D60" s="286"/>
      <c r="E60" s="286"/>
      <c r="F60" s="286"/>
      <c r="G60" s="286"/>
      <c r="H60" s="286"/>
    </row>
    <row r="61" spans="1:8">
      <c r="A61" s="286">
        <v>73</v>
      </c>
      <c r="B61" s="355"/>
      <c r="C61" s="286"/>
      <c r="D61" s="286"/>
      <c r="E61" s="286"/>
      <c r="F61" s="286"/>
      <c r="G61" s="286"/>
      <c r="H61" s="286"/>
    </row>
    <row r="62" spans="1:8">
      <c r="A62" s="286">
        <v>74</v>
      </c>
      <c r="B62" s="355"/>
      <c r="C62" s="286"/>
      <c r="D62" s="286"/>
      <c r="E62" s="286"/>
      <c r="F62" s="286"/>
      <c r="G62" s="286"/>
      <c r="H62" s="286"/>
    </row>
    <row r="63" spans="1:8">
      <c r="A63" s="286">
        <v>75</v>
      </c>
      <c r="B63" s="355"/>
      <c r="C63" s="286"/>
      <c r="D63" s="286"/>
      <c r="E63" s="286"/>
      <c r="F63" s="286"/>
      <c r="G63" s="286"/>
      <c r="H63" s="286"/>
    </row>
    <row r="64" spans="1:8">
      <c r="A64" s="286">
        <v>76</v>
      </c>
      <c r="B64" s="355"/>
      <c r="C64" s="286"/>
      <c r="D64" s="286"/>
      <c r="E64" s="286"/>
      <c r="F64" s="286"/>
      <c r="G64" s="286"/>
      <c r="H64" s="286"/>
    </row>
    <row r="65" spans="1:8">
      <c r="A65" s="286">
        <v>77</v>
      </c>
      <c r="B65" s="355"/>
      <c r="C65" s="286"/>
      <c r="D65" s="286"/>
      <c r="E65" s="286"/>
      <c r="F65" s="286"/>
      <c r="G65" s="286"/>
      <c r="H65" s="286"/>
    </row>
    <row r="66" spans="1:8">
      <c r="A66" s="286">
        <v>78</v>
      </c>
      <c r="B66" s="355"/>
      <c r="C66" s="286"/>
      <c r="D66" s="286"/>
      <c r="E66" s="286"/>
      <c r="F66" s="286"/>
      <c r="G66" s="286"/>
      <c r="H66" s="286"/>
    </row>
    <row r="67" spans="1:8">
      <c r="A67" s="286">
        <v>79</v>
      </c>
      <c r="B67" s="355"/>
      <c r="C67" s="286"/>
      <c r="D67" s="286"/>
      <c r="E67" s="286"/>
      <c r="F67" s="286"/>
      <c r="G67" s="286"/>
      <c r="H67" s="286"/>
    </row>
    <row r="68" spans="1:8">
      <c r="A68" s="286">
        <v>80</v>
      </c>
      <c r="B68" s="355"/>
      <c r="C68" s="286"/>
      <c r="D68" s="286"/>
      <c r="E68" s="286"/>
      <c r="F68" s="286"/>
      <c r="G68" s="286"/>
      <c r="H68" s="286"/>
    </row>
    <row r="69" spans="1:8">
      <c r="A69" s="286">
        <v>81</v>
      </c>
      <c r="B69" s="355"/>
      <c r="C69" s="286"/>
      <c r="D69" s="286"/>
      <c r="E69" s="286"/>
      <c r="F69" s="286"/>
      <c r="G69" s="286"/>
      <c r="H69" s="286"/>
    </row>
    <row r="70" spans="1:8">
      <c r="A70" s="286">
        <v>82</v>
      </c>
      <c r="B70" s="355"/>
      <c r="C70" s="286"/>
      <c r="D70" s="286"/>
      <c r="E70" s="286"/>
      <c r="F70" s="286"/>
      <c r="G70" s="286"/>
      <c r="H70" s="286"/>
    </row>
    <row r="71" spans="1:8">
      <c r="A71" s="286">
        <v>83</v>
      </c>
      <c r="B71" s="355"/>
      <c r="C71" s="286"/>
      <c r="D71" s="286"/>
      <c r="E71" s="286"/>
      <c r="F71" s="286"/>
      <c r="G71" s="286"/>
      <c r="H71" s="286"/>
    </row>
    <row r="72" spans="1:8">
      <c r="A72" s="286">
        <v>84</v>
      </c>
      <c r="B72" s="355"/>
      <c r="C72" s="286"/>
      <c r="D72" s="286"/>
      <c r="E72" s="286"/>
      <c r="F72" s="286"/>
      <c r="G72" s="286"/>
      <c r="H72" s="286"/>
    </row>
    <row r="73" spans="1:8">
      <c r="A73" s="286">
        <v>85</v>
      </c>
      <c r="B73" s="355"/>
      <c r="C73" s="286"/>
      <c r="D73" s="286"/>
      <c r="E73" s="286"/>
      <c r="F73" s="286"/>
      <c r="G73" s="286"/>
      <c r="H73" s="286"/>
    </row>
    <row r="74" spans="1:8">
      <c r="A74" s="286">
        <v>86</v>
      </c>
      <c r="B74" s="355"/>
      <c r="C74" s="286"/>
      <c r="D74" s="286"/>
      <c r="E74" s="286"/>
      <c r="F74" s="286"/>
      <c r="G74" s="286"/>
      <c r="H74" s="286"/>
    </row>
    <row r="75" spans="1:8">
      <c r="A75" s="286">
        <v>87</v>
      </c>
      <c r="B75" s="355"/>
      <c r="C75" s="286"/>
      <c r="D75" s="286"/>
      <c r="E75" s="286"/>
      <c r="F75" s="286"/>
      <c r="G75" s="286"/>
      <c r="H75" s="286"/>
    </row>
    <row r="76" spans="1:8">
      <c r="A76" s="286">
        <v>88</v>
      </c>
      <c r="B76" s="355"/>
      <c r="C76" s="286"/>
      <c r="D76" s="286"/>
      <c r="E76" s="286"/>
      <c r="F76" s="286"/>
      <c r="G76" s="286"/>
      <c r="H76" s="286"/>
    </row>
    <row r="77" spans="1:8">
      <c r="A77" s="286">
        <v>89</v>
      </c>
      <c r="B77" s="355"/>
      <c r="C77" s="286"/>
      <c r="D77" s="286"/>
      <c r="E77" s="286"/>
      <c r="F77" s="286"/>
      <c r="G77" s="286"/>
      <c r="H77" s="286"/>
    </row>
    <row r="78" spans="1:8">
      <c r="A78" s="286">
        <v>90</v>
      </c>
      <c r="B78" s="355"/>
      <c r="C78" s="286"/>
      <c r="D78" s="286"/>
      <c r="E78" s="286"/>
      <c r="F78" s="286"/>
      <c r="G78" s="286"/>
      <c r="H78" s="286"/>
    </row>
    <row r="79" spans="1:8">
      <c r="A79" s="286">
        <v>91</v>
      </c>
      <c r="B79" s="355"/>
      <c r="C79" s="286"/>
      <c r="D79" s="286"/>
      <c r="E79" s="286"/>
      <c r="F79" s="286"/>
      <c r="G79" s="286"/>
      <c r="H79" s="286"/>
    </row>
    <row r="80" spans="1:8">
      <c r="A80" s="286">
        <v>92</v>
      </c>
      <c r="B80" s="355"/>
      <c r="C80" s="286"/>
      <c r="D80" s="286"/>
      <c r="E80" s="286"/>
      <c r="F80" s="286"/>
      <c r="G80" s="286"/>
      <c r="H80" s="286"/>
    </row>
    <row r="81" spans="1:8">
      <c r="A81" s="286">
        <v>93</v>
      </c>
      <c r="B81" s="355"/>
      <c r="C81" s="286"/>
      <c r="D81" s="286"/>
      <c r="E81" s="286"/>
      <c r="F81" s="286"/>
      <c r="G81" s="286"/>
      <c r="H81" s="286"/>
    </row>
    <row r="82" spans="1:8">
      <c r="A82" s="286">
        <v>94</v>
      </c>
      <c r="B82" s="355"/>
      <c r="C82" s="286"/>
      <c r="D82" s="286"/>
      <c r="E82" s="286"/>
      <c r="F82" s="286"/>
      <c r="G82" s="286"/>
      <c r="H82" s="286"/>
    </row>
    <row r="83" spans="1:8">
      <c r="A83" s="286">
        <v>95</v>
      </c>
      <c r="B83" s="355"/>
      <c r="C83" s="286"/>
      <c r="D83" s="286"/>
      <c r="E83" s="286"/>
      <c r="F83" s="286"/>
      <c r="G83" s="286"/>
      <c r="H83" s="286"/>
    </row>
    <row r="84" spans="1:8">
      <c r="A84" s="286">
        <v>96</v>
      </c>
      <c r="B84" s="355"/>
      <c r="C84" s="286"/>
      <c r="D84" s="286"/>
      <c r="E84" s="286"/>
      <c r="F84" s="286"/>
      <c r="G84" s="286"/>
      <c r="H84" s="286"/>
    </row>
    <row r="85" spans="1:8">
      <c r="A85" s="286">
        <v>97</v>
      </c>
      <c r="B85" s="355"/>
      <c r="C85" s="286"/>
      <c r="D85" s="286"/>
      <c r="E85" s="286"/>
      <c r="F85" s="286"/>
      <c r="G85" s="286"/>
      <c r="H85" s="286"/>
    </row>
    <row r="86" spans="1:8">
      <c r="A86" s="286">
        <v>98</v>
      </c>
      <c r="B86" s="355"/>
      <c r="C86" s="286"/>
      <c r="D86" s="286"/>
      <c r="E86" s="286"/>
      <c r="F86" s="286"/>
      <c r="G86" s="286"/>
      <c r="H86" s="286"/>
    </row>
    <row r="87" spans="1:8">
      <c r="A87" s="286">
        <v>99</v>
      </c>
      <c r="B87" s="355"/>
      <c r="C87" s="286"/>
      <c r="D87" s="286"/>
      <c r="E87" s="286"/>
      <c r="F87" s="286"/>
      <c r="G87" s="286"/>
      <c r="H87" s="286"/>
    </row>
    <row r="88" spans="1:8">
      <c r="A88" s="286">
        <v>100</v>
      </c>
      <c r="B88" s="355"/>
      <c r="C88" s="286"/>
      <c r="D88" s="286"/>
      <c r="E88" s="286"/>
      <c r="F88" s="286"/>
      <c r="G88" s="286"/>
      <c r="H88" s="286"/>
    </row>
    <row r="89" spans="1:8">
      <c r="A89" s="286"/>
      <c r="B89" s="287"/>
      <c r="C89" s="286"/>
      <c r="D89" s="286"/>
      <c r="E89" s="286"/>
      <c r="F89" s="286"/>
      <c r="G89" s="286"/>
      <c r="H89" s="286"/>
    </row>
  </sheetData>
  <mergeCells count="1">
    <mergeCell ref="B5:C5"/>
  </mergeCells>
  <conditionalFormatting sqref="C7:C28 C30:C88">
    <cfRule type="containsText" dxfId="316" priority="2" operator="containsText" text="zakup">
      <formula>NOT(ISERROR(SEARCH("zakup",C7)))</formula>
    </cfRule>
    <cfRule type="containsText" dxfId="315" priority="3" operator="containsText" text="relokacja">
      <formula>NOT(ISERROR(SEARCH("relokacja",C7)))</formula>
    </cfRule>
  </conditionalFormatting>
  <dataValidations count="4">
    <dataValidation type="list" allowBlank="1" showInputMessage="1" sqref="D7:D89" xr:uid="{00000000-0002-0000-0C00-000000000000}">
      <formula1>"1 fazowe, 3 fazowe"</formula1>
    </dataValidation>
    <dataValidation type="list" allowBlank="1" showInputMessage="1" sqref="E7:E89" xr:uid="{00000000-0002-0000-0C00-000001000000}">
      <formula1>"centralne z budynku, agregat indywidualny, brak"</formula1>
    </dataValidation>
    <dataValidation type="list" allowBlank="1" showInputMessage="1" sqref="F7:F89" xr:uid="{00000000-0002-0000-0C00-000002000000}">
      <mc:AlternateContent xmlns:x12ac="http://schemas.microsoft.com/office/spreadsheetml/2011/1/ac" xmlns:mc="http://schemas.openxmlformats.org/markup-compatibility/2006">
        <mc:Choice Requires="x12ac">
          <x12ac:list>brak," tak, jakie:"</x12ac:list>
        </mc:Choice>
        <mc:Fallback>
          <formula1>"brak, tak, jakie:"</formula1>
        </mc:Fallback>
      </mc:AlternateContent>
    </dataValidation>
    <dataValidation type="list" allowBlank="1" showInputMessage="1" showErrorMessage="1" sqref="C30:C88 C7:C28" xr:uid="{00000000-0002-0000-0C00-000004000000}">
      <formula1>"relokacja,zakup,inne"</formula1>
    </dataValidation>
  </dataValidations>
  <pageMargins left="0.25" right="0.25" top="0.75" bottom="0.75" header="0.3" footer="0.3"/>
  <pageSetup paperSize="9" scale="43" orientation="landscape" copies="3"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Arkusz11"/>
  <dimension ref="A1:M56"/>
  <sheetViews>
    <sheetView zoomScale="70" zoomScaleNormal="70" workbookViewId="0">
      <selection activeCell="B5" sqref="B5:F28"/>
    </sheetView>
  </sheetViews>
  <sheetFormatPr defaultColWidth="8.85546875" defaultRowHeight="15"/>
  <cols>
    <col min="1" max="1" width="16.28515625" customWidth="1"/>
    <col min="2" max="2" width="42.28515625" customWidth="1"/>
    <col min="3" max="6" width="31.85546875" customWidth="1"/>
    <col min="7" max="7" width="32.42578125" customWidth="1"/>
    <col min="8" max="8" width="48.42578125" customWidth="1"/>
    <col min="9" max="9" width="40.42578125" customWidth="1"/>
    <col min="10" max="10" width="8.85546875" style="166"/>
    <col min="13" max="13" width="12.28515625" bestFit="1" customWidth="1"/>
  </cols>
  <sheetData>
    <row r="1" spans="1:13" ht="15.75" thickBot="1">
      <c r="A1" t="s">
        <v>156</v>
      </c>
    </row>
    <row r="2" spans="1:13" ht="15.75" thickBot="1">
      <c r="A2" t="s">
        <v>217</v>
      </c>
      <c r="B2" s="394" t="s">
        <v>415</v>
      </c>
      <c r="C2" s="395"/>
      <c r="D2" s="395"/>
      <c r="E2" s="395"/>
      <c r="F2" s="395"/>
      <c r="G2" s="395"/>
      <c r="H2" s="396"/>
    </row>
    <row r="3" spans="1:13">
      <c r="B3" s="397" t="s">
        <v>219</v>
      </c>
      <c r="C3" s="397"/>
      <c r="D3" s="397"/>
      <c r="E3" s="397"/>
      <c r="F3" s="397"/>
      <c r="G3" s="397"/>
      <c r="H3" s="397"/>
    </row>
    <row r="4" spans="1:13" s="2" customFormat="1" ht="45.75" customHeight="1" thickBot="1">
      <c r="A4" s="167" t="s">
        <v>98</v>
      </c>
      <c r="B4" s="168" t="s">
        <v>99</v>
      </c>
      <c r="C4" s="168" t="s">
        <v>100</v>
      </c>
      <c r="D4" s="168" t="s">
        <v>157</v>
      </c>
      <c r="E4" s="168" t="s">
        <v>158</v>
      </c>
      <c r="F4" s="168" t="s">
        <v>159</v>
      </c>
      <c r="G4" s="168" t="s">
        <v>160</v>
      </c>
      <c r="H4" s="168" t="s">
        <v>161</v>
      </c>
      <c r="I4" s="255" t="s">
        <v>162</v>
      </c>
      <c r="J4" s="257" t="s">
        <v>163</v>
      </c>
      <c r="K4" s="258" t="s">
        <v>91</v>
      </c>
    </row>
    <row r="5" spans="1:13" ht="60.75" thickTop="1">
      <c r="A5">
        <v>1</v>
      </c>
      <c r="B5" s="2" t="s">
        <v>416</v>
      </c>
      <c r="C5" t="s">
        <v>136</v>
      </c>
      <c r="D5" t="s">
        <v>169</v>
      </c>
      <c r="E5" t="s">
        <v>417</v>
      </c>
      <c r="F5" s="183">
        <v>11300000</v>
      </c>
      <c r="I5" t="s">
        <v>418</v>
      </c>
    </row>
    <row r="6" spans="1:13" ht="45">
      <c r="A6">
        <v>2</v>
      </c>
      <c r="B6" s="184" t="s">
        <v>419</v>
      </c>
      <c r="C6" t="s">
        <v>136</v>
      </c>
      <c r="D6" t="s">
        <v>169</v>
      </c>
      <c r="E6" t="s">
        <v>417</v>
      </c>
      <c r="F6" s="183">
        <v>18000000</v>
      </c>
      <c r="I6" t="s">
        <v>418</v>
      </c>
    </row>
    <row r="7" spans="1:13" ht="45">
      <c r="A7">
        <v>3</v>
      </c>
      <c r="B7" s="184" t="s">
        <v>420</v>
      </c>
      <c r="C7" t="s">
        <v>136</v>
      </c>
      <c r="D7" t="s">
        <v>169</v>
      </c>
      <c r="E7" t="s">
        <v>417</v>
      </c>
      <c r="F7" s="183">
        <v>15000000</v>
      </c>
      <c r="I7" t="s">
        <v>418</v>
      </c>
      <c r="M7" s="181"/>
    </row>
    <row r="8" spans="1:13">
      <c r="A8">
        <v>4</v>
      </c>
      <c r="B8" s="184" t="s">
        <v>421</v>
      </c>
      <c r="C8" t="s">
        <v>136</v>
      </c>
      <c r="D8" t="s">
        <v>169</v>
      </c>
      <c r="E8" t="s">
        <v>422</v>
      </c>
      <c r="F8" s="183">
        <v>1500000</v>
      </c>
      <c r="I8" t="s">
        <v>418</v>
      </c>
    </row>
    <row r="9" spans="1:13" ht="30">
      <c r="A9">
        <v>5</v>
      </c>
      <c r="B9" s="2" t="s">
        <v>423</v>
      </c>
      <c r="C9" t="s">
        <v>136</v>
      </c>
      <c r="D9" t="s">
        <v>169</v>
      </c>
      <c r="E9" t="s">
        <v>245</v>
      </c>
      <c r="F9" s="183">
        <v>580000</v>
      </c>
      <c r="I9" t="s">
        <v>418</v>
      </c>
    </row>
    <row r="10" spans="1:13">
      <c r="A10">
        <v>6</v>
      </c>
      <c r="B10" s="184" t="s">
        <v>424</v>
      </c>
      <c r="C10" t="s">
        <v>136</v>
      </c>
      <c r="D10" t="s">
        <v>169</v>
      </c>
      <c r="E10" t="s">
        <v>245</v>
      </c>
      <c r="F10" s="183">
        <v>600000</v>
      </c>
      <c r="I10" t="s">
        <v>418</v>
      </c>
    </row>
    <row r="11" spans="1:13">
      <c r="A11">
        <v>7</v>
      </c>
      <c r="B11" s="2" t="s">
        <v>425</v>
      </c>
      <c r="C11" t="s">
        <v>136</v>
      </c>
      <c r="D11" t="s">
        <v>169</v>
      </c>
      <c r="E11" t="s">
        <v>245</v>
      </c>
      <c r="F11" s="183">
        <v>830000</v>
      </c>
      <c r="I11" t="s">
        <v>418</v>
      </c>
    </row>
    <row r="12" spans="1:13" ht="30">
      <c r="A12">
        <v>8</v>
      </c>
      <c r="B12" s="2" t="s">
        <v>426</v>
      </c>
      <c r="C12" t="s">
        <v>136</v>
      </c>
      <c r="D12" t="s">
        <v>169</v>
      </c>
      <c r="E12" t="s">
        <v>422</v>
      </c>
      <c r="F12" s="183">
        <v>3500000</v>
      </c>
      <c r="I12" t="s">
        <v>418</v>
      </c>
    </row>
    <row r="13" spans="1:13" ht="30">
      <c r="A13">
        <v>9</v>
      </c>
      <c r="B13" s="184" t="s">
        <v>427</v>
      </c>
      <c r="C13" t="s">
        <v>136</v>
      </c>
      <c r="D13" t="s">
        <v>169</v>
      </c>
      <c r="E13" t="s">
        <v>422</v>
      </c>
      <c r="F13" s="183">
        <v>1400000</v>
      </c>
      <c r="I13" t="s">
        <v>418</v>
      </c>
    </row>
    <row r="14" spans="1:13">
      <c r="A14">
        <v>10</v>
      </c>
      <c r="B14" s="2" t="s">
        <v>428</v>
      </c>
      <c r="C14" t="s">
        <v>136</v>
      </c>
      <c r="E14" t="s">
        <v>429</v>
      </c>
      <c r="F14" s="183">
        <v>40000</v>
      </c>
      <c r="I14" t="s">
        <v>418</v>
      </c>
    </row>
    <row r="15" spans="1:13">
      <c r="A15">
        <v>11</v>
      </c>
      <c r="B15" s="2" t="s">
        <v>430</v>
      </c>
      <c r="C15" t="s">
        <v>136</v>
      </c>
      <c r="E15" t="s">
        <v>429</v>
      </c>
      <c r="F15" s="183">
        <v>110000</v>
      </c>
      <c r="I15" t="s">
        <v>418</v>
      </c>
    </row>
    <row r="16" spans="1:13">
      <c r="A16">
        <v>12</v>
      </c>
      <c r="B16" s="184" t="s">
        <v>431</v>
      </c>
      <c r="C16" t="s">
        <v>136</v>
      </c>
      <c r="D16" t="s">
        <v>169</v>
      </c>
      <c r="E16" t="s">
        <v>429</v>
      </c>
      <c r="F16" s="183">
        <v>170000</v>
      </c>
      <c r="I16" t="s">
        <v>418</v>
      </c>
    </row>
    <row r="17" spans="1:10" ht="30">
      <c r="A17">
        <v>13</v>
      </c>
      <c r="B17" s="2" t="s">
        <v>432</v>
      </c>
      <c r="C17" t="s">
        <v>136</v>
      </c>
      <c r="D17" t="s">
        <v>169</v>
      </c>
      <c r="E17" t="s">
        <v>433</v>
      </c>
      <c r="F17" s="183">
        <v>550000</v>
      </c>
      <c r="I17" t="s">
        <v>418</v>
      </c>
    </row>
    <row r="18" spans="1:10">
      <c r="A18">
        <v>14</v>
      </c>
      <c r="B18" t="s">
        <v>434</v>
      </c>
      <c r="C18" t="s">
        <v>136</v>
      </c>
      <c r="D18" t="s">
        <v>169</v>
      </c>
      <c r="E18" t="s">
        <v>435</v>
      </c>
      <c r="F18" s="183">
        <v>1100000</v>
      </c>
      <c r="I18" t="s">
        <v>418</v>
      </c>
    </row>
    <row r="19" spans="1:10" ht="30">
      <c r="A19">
        <v>15</v>
      </c>
      <c r="B19" s="2" t="s">
        <v>436</v>
      </c>
      <c r="C19" t="s">
        <v>136</v>
      </c>
      <c r="D19" t="s">
        <v>169</v>
      </c>
      <c r="E19" t="s">
        <v>435</v>
      </c>
      <c r="F19" s="185">
        <v>1500000</v>
      </c>
      <c r="H19" s="186"/>
      <c r="I19" t="s">
        <v>418</v>
      </c>
      <c r="J19" s="187"/>
    </row>
    <row r="20" spans="1:10" ht="43.5">
      <c r="A20">
        <v>16</v>
      </c>
      <c r="B20" s="188" t="s">
        <v>437</v>
      </c>
      <c r="C20" t="s">
        <v>136</v>
      </c>
      <c r="D20" t="s">
        <v>169</v>
      </c>
      <c r="E20" t="s">
        <v>245</v>
      </c>
      <c r="F20" s="185">
        <v>1000000</v>
      </c>
      <c r="H20" s="189"/>
      <c r="I20" t="s">
        <v>418</v>
      </c>
      <c r="J20" s="187"/>
    </row>
    <row r="21" spans="1:10">
      <c r="A21">
        <v>17</v>
      </c>
      <c r="B21" s="2" t="s">
        <v>438</v>
      </c>
      <c r="C21" t="s">
        <v>136</v>
      </c>
      <c r="D21" t="s">
        <v>169</v>
      </c>
      <c r="E21" t="s">
        <v>439</v>
      </c>
      <c r="F21" s="185">
        <v>7500000</v>
      </c>
      <c r="H21" s="189"/>
      <c r="I21" t="s">
        <v>418</v>
      </c>
      <c r="J21" s="187"/>
    </row>
    <row r="22" spans="1:10" ht="30">
      <c r="A22">
        <v>18</v>
      </c>
      <c r="B22" s="184" t="s">
        <v>440</v>
      </c>
      <c r="C22" t="s">
        <v>136</v>
      </c>
      <c r="D22" t="s">
        <v>169</v>
      </c>
      <c r="E22" t="s">
        <v>245</v>
      </c>
      <c r="F22" s="185">
        <v>3100000</v>
      </c>
      <c r="H22" s="189"/>
      <c r="I22" t="s">
        <v>418</v>
      </c>
      <c r="J22" s="187"/>
    </row>
    <row r="23" spans="1:10" ht="29.25">
      <c r="A23">
        <v>19</v>
      </c>
      <c r="B23" s="188" t="s">
        <v>441</v>
      </c>
      <c r="C23" t="s">
        <v>136</v>
      </c>
      <c r="D23" t="s">
        <v>169</v>
      </c>
      <c r="E23" t="s">
        <v>245</v>
      </c>
      <c r="F23" s="185">
        <v>300000</v>
      </c>
      <c r="H23" s="189"/>
      <c r="I23" t="s">
        <v>418</v>
      </c>
      <c r="J23" s="187"/>
    </row>
    <row r="24" spans="1:10" ht="29.25">
      <c r="A24">
        <v>20</v>
      </c>
      <c r="B24" s="188" t="s">
        <v>442</v>
      </c>
      <c r="C24" t="s">
        <v>136</v>
      </c>
      <c r="D24" t="s">
        <v>169</v>
      </c>
      <c r="E24" t="s">
        <v>422</v>
      </c>
      <c r="F24" s="185">
        <v>2400000</v>
      </c>
      <c r="H24" s="189"/>
      <c r="I24" t="s">
        <v>418</v>
      </c>
      <c r="J24" s="187"/>
    </row>
    <row r="25" spans="1:10" ht="24.75">
      <c r="A25">
        <v>21</v>
      </c>
      <c r="B25" s="190" t="s">
        <v>443</v>
      </c>
      <c r="C25" t="s">
        <v>136</v>
      </c>
      <c r="D25" t="s">
        <v>169</v>
      </c>
      <c r="E25" t="s">
        <v>245</v>
      </c>
      <c r="F25" s="185">
        <v>3000000</v>
      </c>
      <c r="H25" s="189"/>
      <c r="I25" t="s">
        <v>418</v>
      </c>
      <c r="J25" s="187"/>
    </row>
    <row r="26" spans="1:10" ht="30">
      <c r="A26">
        <v>22</v>
      </c>
      <c r="B26" s="2" t="s">
        <v>444</v>
      </c>
      <c r="C26" t="s">
        <v>136</v>
      </c>
      <c r="D26" t="s">
        <v>169</v>
      </c>
      <c r="E26" t="s">
        <v>445</v>
      </c>
      <c r="F26" s="185">
        <v>2000000</v>
      </c>
      <c r="H26" s="189"/>
      <c r="I26" t="s">
        <v>418</v>
      </c>
      <c r="J26" s="187"/>
    </row>
    <row r="27" spans="1:10">
      <c r="A27">
        <v>23</v>
      </c>
      <c r="B27" s="188" t="s">
        <v>446</v>
      </c>
      <c r="C27" t="s">
        <v>136</v>
      </c>
      <c r="D27" t="s">
        <v>169</v>
      </c>
      <c r="E27" t="s">
        <v>422</v>
      </c>
      <c r="F27" s="185">
        <v>12000000</v>
      </c>
      <c r="H27" s="189"/>
      <c r="I27" t="s">
        <v>418</v>
      </c>
      <c r="J27" s="187"/>
    </row>
    <row r="28" spans="1:10">
      <c r="A28">
        <v>24</v>
      </c>
      <c r="B28" s="184" t="s">
        <v>447</v>
      </c>
      <c r="C28" t="s">
        <v>136</v>
      </c>
      <c r="D28" t="s">
        <v>169</v>
      </c>
      <c r="E28" t="s">
        <v>439</v>
      </c>
      <c r="F28" s="185">
        <v>3000000</v>
      </c>
      <c r="H28" s="191"/>
      <c r="I28" t="s">
        <v>418</v>
      </c>
      <c r="J28" s="187"/>
    </row>
    <row r="29" spans="1:10">
      <c r="A29">
        <v>25</v>
      </c>
      <c r="B29" s="190"/>
      <c r="F29" s="185"/>
      <c r="H29" s="192"/>
      <c r="J29" s="187"/>
    </row>
    <row r="30" spans="1:10">
      <c r="A30">
        <v>26</v>
      </c>
      <c r="B30" s="190"/>
      <c r="F30" s="185"/>
      <c r="H30" s="192"/>
      <c r="J30" s="187"/>
    </row>
    <row r="31" spans="1:10">
      <c r="A31">
        <v>27</v>
      </c>
      <c r="B31" s="190"/>
      <c r="F31" s="185"/>
      <c r="H31" s="191"/>
      <c r="J31" s="187"/>
    </row>
    <row r="32" spans="1:10">
      <c r="A32">
        <v>28</v>
      </c>
      <c r="B32" s="190"/>
      <c r="F32" s="185"/>
      <c r="H32" s="191"/>
      <c r="J32" s="187"/>
    </row>
    <row r="33" spans="1:6">
      <c r="A33">
        <v>29</v>
      </c>
      <c r="B33" s="190"/>
      <c r="F33" s="185"/>
    </row>
    <row r="34" spans="1:6">
      <c r="A34">
        <v>30</v>
      </c>
      <c r="B34" s="193"/>
      <c r="F34" s="185"/>
    </row>
    <row r="35" spans="1:6">
      <c r="A35">
        <v>31</v>
      </c>
      <c r="B35" s="190"/>
      <c r="F35" s="185"/>
    </row>
    <row r="36" spans="1:6">
      <c r="A36">
        <v>32</v>
      </c>
      <c r="B36" s="190"/>
      <c r="F36" s="185"/>
    </row>
    <row r="37" spans="1:6">
      <c r="A37">
        <v>33</v>
      </c>
      <c r="B37" s="193"/>
      <c r="F37" s="185"/>
    </row>
    <row r="38" spans="1:6">
      <c r="A38">
        <v>34</v>
      </c>
      <c r="B38" s="193"/>
      <c r="F38" s="185"/>
    </row>
    <row r="39" spans="1:6">
      <c r="A39">
        <v>35</v>
      </c>
    </row>
    <row r="40" spans="1:6">
      <c r="A40">
        <v>36</v>
      </c>
    </row>
    <row r="41" spans="1:6">
      <c r="A41">
        <v>37</v>
      </c>
    </row>
    <row r="42" spans="1:6">
      <c r="A42">
        <v>38</v>
      </c>
    </row>
    <row r="43" spans="1:6">
      <c r="A43">
        <v>39</v>
      </c>
    </row>
    <row r="44" spans="1:6">
      <c r="A44">
        <v>40</v>
      </c>
    </row>
    <row r="45" spans="1:6">
      <c r="A45">
        <v>41</v>
      </c>
    </row>
    <row r="46" spans="1:6">
      <c r="A46">
        <v>42</v>
      </c>
    </row>
    <row r="47" spans="1:6">
      <c r="A47">
        <v>43</v>
      </c>
    </row>
    <row r="48" spans="1:6">
      <c r="A48">
        <v>44</v>
      </c>
    </row>
    <row r="49" spans="1:1">
      <c r="A49">
        <v>45</v>
      </c>
    </row>
    <row r="50" spans="1:1">
      <c r="A50">
        <v>46</v>
      </c>
    </row>
    <row r="51" spans="1:1">
      <c r="A51">
        <v>47</v>
      </c>
    </row>
    <row r="52" spans="1:1">
      <c r="A52">
        <v>48</v>
      </c>
    </row>
    <row r="53" spans="1:1">
      <c r="A53">
        <v>49</v>
      </c>
    </row>
    <row r="54" spans="1:1">
      <c r="A54">
        <v>50</v>
      </c>
    </row>
    <row r="55" spans="1:1">
      <c r="A55">
        <v>51</v>
      </c>
    </row>
    <row r="56" spans="1:1">
      <c r="A56">
        <v>52</v>
      </c>
    </row>
  </sheetData>
  <mergeCells count="2">
    <mergeCell ref="B2:H2"/>
    <mergeCell ref="B3:H3"/>
  </mergeCells>
  <dataValidations count="2">
    <dataValidation type="list" allowBlank="1" showInputMessage="1" showErrorMessage="1" sqref="C5:C56" xr:uid="{00000000-0002-0000-0F00-000000000000}">
      <formula1>"zakup,relokacja"</formula1>
    </dataValidation>
    <dataValidation type="list" allowBlank="1" showInputMessage="1" showErrorMessage="1" sqref="D5:D56" xr:uid="{00000000-0002-0000-0F00-000001000000}">
      <formula1>"przetarg"</formula1>
    </dataValidation>
  </dataValidations>
  <pageMargins left="0.7" right="0.7" top="0.75" bottom="0.75"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Arkusz12"/>
  <dimension ref="A1:K56"/>
  <sheetViews>
    <sheetView zoomScale="70" zoomScaleNormal="70" workbookViewId="0">
      <selection activeCell="B2" sqref="B2:H2"/>
    </sheetView>
  </sheetViews>
  <sheetFormatPr defaultColWidth="8.85546875" defaultRowHeight="15"/>
  <cols>
    <col min="1" max="1" width="16.28515625" customWidth="1"/>
    <col min="2" max="2" width="42.28515625" customWidth="1"/>
    <col min="3" max="6" width="31.85546875" customWidth="1"/>
    <col min="7" max="7" width="32.42578125" customWidth="1"/>
    <col min="8" max="8" width="48.42578125" customWidth="1"/>
    <col min="9" max="9" width="40.42578125" customWidth="1"/>
    <col min="10" max="10" width="8.85546875" style="166"/>
  </cols>
  <sheetData>
    <row r="1" spans="1:11" ht="15.75" thickBot="1">
      <c r="A1" t="s">
        <v>156</v>
      </c>
    </row>
    <row r="2" spans="1:11" ht="15.75" thickBot="1">
      <c r="A2" t="s">
        <v>217</v>
      </c>
      <c r="B2" s="394" t="s">
        <v>448</v>
      </c>
      <c r="C2" s="395"/>
      <c r="D2" s="395"/>
      <c r="E2" s="395"/>
      <c r="F2" s="395"/>
      <c r="G2" s="395"/>
      <c r="H2" s="396"/>
    </row>
    <row r="3" spans="1:11">
      <c r="B3" s="397" t="s">
        <v>219</v>
      </c>
      <c r="C3" s="397"/>
      <c r="D3" s="397"/>
      <c r="E3" s="397"/>
      <c r="F3" s="397"/>
      <c r="G3" s="397"/>
      <c r="H3" s="397"/>
    </row>
    <row r="4" spans="1:11" s="2" customFormat="1" ht="45.75" customHeight="1" thickBot="1">
      <c r="A4" s="167" t="s">
        <v>98</v>
      </c>
      <c r="B4" s="168" t="s">
        <v>99</v>
      </c>
      <c r="C4" s="168" t="s">
        <v>100</v>
      </c>
      <c r="D4" s="168" t="s">
        <v>157</v>
      </c>
      <c r="E4" s="168" t="s">
        <v>158</v>
      </c>
      <c r="F4" s="168" t="s">
        <v>159</v>
      </c>
      <c r="G4" s="168" t="s">
        <v>160</v>
      </c>
      <c r="H4" s="168" t="s">
        <v>161</v>
      </c>
      <c r="I4" s="255" t="s">
        <v>162</v>
      </c>
      <c r="J4" s="257" t="s">
        <v>163</v>
      </c>
      <c r="K4" s="258" t="s">
        <v>91</v>
      </c>
    </row>
    <row r="5" spans="1:11" ht="15.75" thickTop="1">
      <c r="A5">
        <v>1</v>
      </c>
      <c r="B5" s="2" t="s">
        <v>449</v>
      </c>
      <c r="C5" t="s">
        <v>136</v>
      </c>
      <c r="D5" t="s">
        <v>169</v>
      </c>
      <c r="E5" t="s">
        <v>450</v>
      </c>
      <c r="F5" s="183">
        <v>2700000</v>
      </c>
      <c r="I5" t="s">
        <v>451</v>
      </c>
    </row>
    <row r="6" spans="1:11">
      <c r="A6">
        <v>2</v>
      </c>
      <c r="B6" s="2" t="s">
        <v>452</v>
      </c>
      <c r="C6" t="s">
        <v>136</v>
      </c>
      <c r="D6" t="s">
        <v>169</v>
      </c>
      <c r="E6" t="s">
        <v>450</v>
      </c>
      <c r="F6" s="183">
        <v>2300000</v>
      </c>
      <c r="I6" t="s">
        <v>453</v>
      </c>
    </row>
    <row r="7" spans="1:11">
      <c r="A7">
        <v>3</v>
      </c>
      <c r="B7" s="2" t="s">
        <v>454</v>
      </c>
      <c r="C7" t="s">
        <v>136</v>
      </c>
      <c r="D7" t="s">
        <v>169</v>
      </c>
      <c r="E7" t="s">
        <v>450</v>
      </c>
      <c r="F7" s="183">
        <v>2400000</v>
      </c>
      <c r="I7" t="s">
        <v>453</v>
      </c>
    </row>
    <row r="8" spans="1:11">
      <c r="A8">
        <v>4</v>
      </c>
      <c r="B8" s="2" t="s">
        <v>270</v>
      </c>
      <c r="C8" t="s">
        <v>136</v>
      </c>
      <c r="D8" t="s">
        <v>169</v>
      </c>
      <c r="E8" t="s">
        <v>450</v>
      </c>
      <c r="F8" s="183">
        <v>1400000</v>
      </c>
      <c r="H8" t="s">
        <v>455</v>
      </c>
      <c r="I8" t="s">
        <v>453</v>
      </c>
    </row>
    <row r="9" spans="1:11">
      <c r="A9">
        <v>5</v>
      </c>
      <c r="B9" s="2" t="s">
        <v>456</v>
      </c>
      <c r="C9" t="s">
        <v>136</v>
      </c>
      <c r="D9" t="s">
        <v>169</v>
      </c>
      <c r="F9" s="183">
        <v>1400000</v>
      </c>
      <c r="H9" t="s">
        <v>455</v>
      </c>
      <c r="I9" t="s">
        <v>453</v>
      </c>
    </row>
    <row r="10" spans="1:11" ht="30">
      <c r="A10">
        <v>6</v>
      </c>
      <c r="B10" s="2" t="s">
        <v>457</v>
      </c>
      <c r="C10" t="s">
        <v>136</v>
      </c>
      <c r="D10" t="s">
        <v>169</v>
      </c>
      <c r="E10" t="s">
        <v>450</v>
      </c>
      <c r="F10" s="183">
        <v>1100000</v>
      </c>
      <c r="I10" t="s">
        <v>453</v>
      </c>
    </row>
    <row r="11" spans="1:11" ht="45">
      <c r="A11">
        <v>7</v>
      </c>
      <c r="B11" s="2" t="s">
        <v>458</v>
      </c>
      <c r="C11" t="s">
        <v>136</v>
      </c>
      <c r="D11" t="s">
        <v>169</v>
      </c>
      <c r="E11" t="s">
        <v>282</v>
      </c>
      <c r="F11" s="183">
        <v>960000</v>
      </c>
      <c r="G11" t="s">
        <v>459</v>
      </c>
      <c r="I11" t="s">
        <v>453</v>
      </c>
    </row>
    <row r="12" spans="1:11" ht="45">
      <c r="A12">
        <v>8</v>
      </c>
      <c r="B12" s="2" t="s">
        <v>460</v>
      </c>
      <c r="C12" t="s">
        <v>136</v>
      </c>
      <c r="D12" t="s">
        <v>169</v>
      </c>
      <c r="E12" t="s">
        <v>282</v>
      </c>
      <c r="F12" s="183">
        <v>1350000</v>
      </c>
      <c r="I12" t="s">
        <v>453</v>
      </c>
    </row>
    <row r="13" spans="1:11" ht="30">
      <c r="A13">
        <v>9</v>
      </c>
      <c r="B13" s="2" t="s">
        <v>461</v>
      </c>
      <c r="C13" t="s">
        <v>136</v>
      </c>
      <c r="D13" t="s">
        <v>169</v>
      </c>
      <c r="E13" t="s">
        <v>450</v>
      </c>
      <c r="F13" s="183">
        <v>1750000</v>
      </c>
      <c r="I13" t="s">
        <v>453</v>
      </c>
    </row>
    <row r="14" spans="1:11" ht="30">
      <c r="A14">
        <v>10</v>
      </c>
      <c r="B14" s="2" t="s">
        <v>462</v>
      </c>
      <c r="C14" t="s">
        <v>136</v>
      </c>
      <c r="D14" t="s">
        <v>169</v>
      </c>
      <c r="E14" t="s">
        <v>450</v>
      </c>
      <c r="F14" s="183">
        <v>2200000</v>
      </c>
      <c r="I14" t="s">
        <v>453</v>
      </c>
    </row>
    <row r="15" spans="1:11" ht="45">
      <c r="A15">
        <v>11</v>
      </c>
      <c r="B15" s="2" t="s">
        <v>463</v>
      </c>
      <c r="C15" t="s">
        <v>136</v>
      </c>
      <c r="D15" t="s">
        <v>169</v>
      </c>
      <c r="E15" t="s">
        <v>183</v>
      </c>
      <c r="F15" s="183">
        <v>210000</v>
      </c>
      <c r="I15" t="s">
        <v>453</v>
      </c>
    </row>
    <row r="16" spans="1:11" ht="30">
      <c r="A16">
        <v>12</v>
      </c>
      <c r="B16" s="2" t="s">
        <v>464</v>
      </c>
      <c r="C16" t="s">
        <v>136</v>
      </c>
      <c r="D16" t="s">
        <v>169</v>
      </c>
      <c r="E16" t="s">
        <v>465</v>
      </c>
      <c r="F16" s="183">
        <v>1300000</v>
      </c>
      <c r="I16" t="s">
        <v>453</v>
      </c>
    </row>
    <row r="17" spans="1:10" ht="30">
      <c r="A17">
        <v>13</v>
      </c>
      <c r="B17" s="2" t="s">
        <v>466</v>
      </c>
      <c r="C17" t="s">
        <v>136</v>
      </c>
      <c r="D17" t="s">
        <v>169</v>
      </c>
      <c r="E17" t="s">
        <v>467</v>
      </c>
      <c r="F17" s="183">
        <v>100000</v>
      </c>
      <c r="I17" t="s">
        <v>453</v>
      </c>
    </row>
    <row r="18" spans="1:10">
      <c r="A18">
        <v>14</v>
      </c>
      <c r="B18" t="s">
        <v>468</v>
      </c>
      <c r="C18" t="s">
        <v>107</v>
      </c>
      <c r="D18" t="s">
        <v>169</v>
      </c>
      <c r="E18" t="s">
        <v>469</v>
      </c>
      <c r="F18" s="183">
        <v>250000</v>
      </c>
      <c r="G18" t="s">
        <v>470</v>
      </c>
      <c r="I18" t="s">
        <v>453</v>
      </c>
    </row>
    <row r="19" spans="1:10" ht="90">
      <c r="A19">
        <v>15</v>
      </c>
      <c r="B19" s="190" t="s">
        <v>471</v>
      </c>
      <c r="C19" t="s">
        <v>136</v>
      </c>
      <c r="D19" t="s">
        <v>169</v>
      </c>
      <c r="E19" t="s">
        <v>472</v>
      </c>
      <c r="F19" s="185">
        <v>150000</v>
      </c>
      <c r="H19" s="186" t="s">
        <v>473</v>
      </c>
      <c r="I19" t="s">
        <v>453</v>
      </c>
      <c r="J19" s="187">
        <v>2</v>
      </c>
    </row>
    <row r="20" spans="1:10" ht="90">
      <c r="A20">
        <v>16</v>
      </c>
      <c r="B20" s="190" t="s">
        <v>474</v>
      </c>
      <c r="C20" t="s">
        <v>136</v>
      </c>
      <c r="E20" t="s">
        <v>472</v>
      </c>
      <c r="F20" s="185">
        <v>150000</v>
      </c>
      <c r="H20" s="189" t="s">
        <v>473</v>
      </c>
      <c r="I20" t="s">
        <v>453</v>
      </c>
      <c r="J20" s="187">
        <v>3</v>
      </c>
    </row>
    <row r="21" spans="1:10" ht="90">
      <c r="A21">
        <v>17</v>
      </c>
      <c r="B21" s="190" t="s">
        <v>475</v>
      </c>
      <c r="C21" t="s">
        <v>136</v>
      </c>
      <c r="E21" t="s">
        <v>472</v>
      </c>
      <c r="F21" s="185">
        <v>150000</v>
      </c>
      <c r="H21" s="189" t="s">
        <v>473</v>
      </c>
      <c r="I21" t="s">
        <v>453</v>
      </c>
      <c r="J21" s="187">
        <v>2</v>
      </c>
    </row>
    <row r="22" spans="1:10" ht="90">
      <c r="A22">
        <v>18</v>
      </c>
      <c r="B22" s="190" t="s">
        <v>476</v>
      </c>
      <c r="C22" t="s">
        <v>136</v>
      </c>
      <c r="E22" t="s">
        <v>472</v>
      </c>
      <c r="F22" s="185">
        <v>25000</v>
      </c>
      <c r="H22" s="189" t="s">
        <v>473</v>
      </c>
      <c r="I22" t="s">
        <v>453</v>
      </c>
      <c r="J22" s="187">
        <v>5</v>
      </c>
    </row>
    <row r="23" spans="1:10" ht="90">
      <c r="A23">
        <v>19</v>
      </c>
      <c r="B23" s="190" t="s">
        <v>477</v>
      </c>
      <c r="C23" t="s">
        <v>136</v>
      </c>
      <c r="E23" t="s">
        <v>472</v>
      </c>
      <c r="F23" s="185">
        <v>15000</v>
      </c>
      <c r="H23" s="189" t="s">
        <v>473</v>
      </c>
      <c r="I23" t="s">
        <v>453</v>
      </c>
      <c r="J23" s="187">
        <v>4</v>
      </c>
    </row>
    <row r="24" spans="1:10" ht="90">
      <c r="A24">
        <v>20</v>
      </c>
      <c r="B24" s="190" t="s">
        <v>478</v>
      </c>
      <c r="C24" t="s">
        <v>136</v>
      </c>
      <c r="E24" t="s">
        <v>472</v>
      </c>
      <c r="F24" s="185">
        <v>100000</v>
      </c>
      <c r="H24" s="189" t="s">
        <v>473</v>
      </c>
      <c r="I24" t="s">
        <v>453</v>
      </c>
      <c r="J24" s="187">
        <v>3</v>
      </c>
    </row>
    <row r="25" spans="1:10" ht="90">
      <c r="A25">
        <v>21</v>
      </c>
      <c r="B25" s="190" t="s">
        <v>479</v>
      </c>
      <c r="C25" t="s">
        <v>136</v>
      </c>
      <c r="E25" t="s">
        <v>472</v>
      </c>
      <c r="F25" s="185">
        <v>10000</v>
      </c>
      <c r="H25" s="189" t="s">
        <v>473</v>
      </c>
      <c r="I25" t="s">
        <v>453</v>
      </c>
      <c r="J25" s="187">
        <v>5</v>
      </c>
    </row>
    <row r="26" spans="1:10" ht="90">
      <c r="A26">
        <v>22</v>
      </c>
      <c r="B26" s="190" t="s">
        <v>480</v>
      </c>
      <c r="C26" t="s">
        <v>136</v>
      </c>
      <c r="E26" t="s">
        <v>472</v>
      </c>
      <c r="F26" s="185">
        <v>50000</v>
      </c>
      <c r="H26" s="189" t="s">
        <v>473</v>
      </c>
      <c r="I26" t="s">
        <v>453</v>
      </c>
      <c r="J26" s="187">
        <v>3</v>
      </c>
    </row>
    <row r="27" spans="1:10" ht="90">
      <c r="A27">
        <v>23</v>
      </c>
      <c r="B27" s="190" t="s">
        <v>481</v>
      </c>
      <c r="C27" t="s">
        <v>136</v>
      </c>
      <c r="E27" t="s">
        <v>472</v>
      </c>
      <c r="F27" s="185">
        <v>10000</v>
      </c>
      <c r="H27" s="189" t="s">
        <v>473</v>
      </c>
      <c r="I27" t="s">
        <v>453</v>
      </c>
      <c r="J27" s="187">
        <v>2</v>
      </c>
    </row>
    <row r="28" spans="1:10">
      <c r="A28">
        <v>24</v>
      </c>
      <c r="B28" s="190" t="s">
        <v>482</v>
      </c>
      <c r="C28" t="s">
        <v>136</v>
      </c>
      <c r="E28" t="s">
        <v>472</v>
      </c>
      <c r="F28" s="185">
        <v>10000</v>
      </c>
      <c r="H28" s="191" t="s">
        <v>483</v>
      </c>
      <c r="I28" t="s">
        <v>453</v>
      </c>
      <c r="J28" s="187">
        <v>2</v>
      </c>
    </row>
    <row r="29" spans="1:10">
      <c r="A29">
        <v>25</v>
      </c>
      <c r="B29" s="190" t="s">
        <v>484</v>
      </c>
      <c r="C29" t="s">
        <v>136</v>
      </c>
      <c r="D29" t="s">
        <v>169</v>
      </c>
      <c r="E29" t="s">
        <v>472</v>
      </c>
      <c r="F29" s="185">
        <v>12000000</v>
      </c>
      <c r="G29" t="s">
        <v>485</v>
      </c>
      <c r="H29" s="192" t="s">
        <v>486</v>
      </c>
      <c r="I29" t="s">
        <v>453</v>
      </c>
      <c r="J29" s="187">
        <v>3</v>
      </c>
    </row>
    <row r="30" spans="1:10">
      <c r="A30">
        <v>26</v>
      </c>
      <c r="B30" s="190" t="s">
        <v>487</v>
      </c>
      <c r="C30" t="s">
        <v>136</v>
      </c>
      <c r="D30" t="s">
        <v>169</v>
      </c>
      <c r="E30" t="s">
        <v>472</v>
      </c>
      <c r="F30" s="185">
        <v>400000</v>
      </c>
      <c r="G30" t="s">
        <v>485</v>
      </c>
      <c r="H30" s="192" t="s">
        <v>486</v>
      </c>
      <c r="I30" t="s">
        <v>453</v>
      </c>
      <c r="J30" s="187">
        <v>2</v>
      </c>
    </row>
    <row r="31" spans="1:10" ht="75">
      <c r="A31">
        <v>27</v>
      </c>
      <c r="B31" s="190" t="s">
        <v>488</v>
      </c>
      <c r="C31" t="s">
        <v>136</v>
      </c>
      <c r="D31" t="s">
        <v>169</v>
      </c>
      <c r="E31" t="s">
        <v>472</v>
      </c>
      <c r="F31" s="185">
        <v>200000</v>
      </c>
      <c r="H31" s="191" t="s">
        <v>489</v>
      </c>
      <c r="I31" t="s">
        <v>453</v>
      </c>
      <c r="J31" s="187">
        <v>3</v>
      </c>
    </row>
    <row r="32" spans="1:10" ht="75">
      <c r="A32">
        <v>28</v>
      </c>
      <c r="B32" s="190" t="s">
        <v>490</v>
      </c>
      <c r="C32" t="s">
        <v>136</v>
      </c>
      <c r="D32" t="s">
        <v>169</v>
      </c>
      <c r="E32" t="s">
        <v>472</v>
      </c>
      <c r="F32" s="185">
        <v>180000</v>
      </c>
      <c r="H32" s="191" t="s">
        <v>489</v>
      </c>
      <c r="I32" t="s">
        <v>453</v>
      </c>
      <c r="J32" s="187">
        <v>10</v>
      </c>
    </row>
    <row r="33" spans="1:6">
      <c r="A33">
        <v>29</v>
      </c>
      <c r="B33" s="190"/>
      <c r="F33" s="185"/>
    </row>
    <row r="34" spans="1:6">
      <c r="A34">
        <v>30</v>
      </c>
      <c r="B34" s="193"/>
      <c r="F34" s="185"/>
    </row>
    <row r="35" spans="1:6">
      <c r="A35">
        <v>31</v>
      </c>
      <c r="B35" s="190"/>
      <c r="F35" s="185"/>
    </row>
    <row r="36" spans="1:6">
      <c r="A36">
        <v>32</v>
      </c>
      <c r="B36" s="190"/>
      <c r="F36" s="185"/>
    </row>
    <row r="37" spans="1:6">
      <c r="A37">
        <v>33</v>
      </c>
      <c r="B37" s="193"/>
      <c r="F37" s="185"/>
    </row>
    <row r="38" spans="1:6">
      <c r="A38">
        <v>34</v>
      </c>
      <c r="B38" s="193"/>
      <c r="F38" s="185"/>
    </row>
    <row r="39" spans="1:6">
      <c r="A39">
        <v>35</v>
      </c>
    </row>
    <row r="40" spans="1:6">
      <c r="A40">
        <v>36</v>
      </c>
    </row>
    <row r="41" spans="1:6">
      <c r="A41">
        <v>37</v>
      </c>
    </row>
    <row r="42" spans="1:6">
      <c r="A42">
        <v>38</v>
      </c>
    </row>
    <row r="43" spans="1:6">
      <c r="A43">
        <v>39</v>
      </c>
    </row>
    <row r="44" spans="1:6">
      <c r="A44">
        <v>40</v>
      </c>
    </row>
    <row r="45" spans="1:6">
      <c r="A45">
        <v>41</v>
      </c>
    </row>
    <row r="46" spans="1:6">
      <c r="A46">
        <v>42</v>
      </c>
    </row>
    <row r="47" spans="1:6">
      <c r="A47">
        <v>43</v>
      </c>
    </row>
    <row r="48" spans="1:6">
      <c r="A48">
        <v>44</v>
      </c>
    </row>
    <row r="49" spans="1:1">
      <c r="A49">
        <v>45</v>
      </c>
    </row>
    <row r="50" spans="1:1">
      <c r="A50">
        <v>46</v>
      </c>
    </row>
    <row r="51" spans="1:1">
      <c r="A51">
        <v>47</v>
      </c>
    </row>
    <row r="52" spans="1:1">
      <c r="A52">
        <v>48</v>
      </c>
    </row>
    <row r="53" spans="1:1">
      <c r="A53">
        <v>49</v>
      </c>
    </row>
    <row r="54" spans="1:1">
      <c r="A54">
        <v>50</v>
      </c>
    </row>
    <row r="55" spans="1:1">
      <c r="A55">
        <v>51</v>
      </c>
    </row>
    <row r="56" spans="1:1">
      <c r="A56">
        <v>52</v>
      </c>
    </row>
  </sheetData>
  <mergeCells count="2">
    <mergeCell ref="B2:H2"/>
    <mergeCell ref="B3:H3"/>
  </mergeCells>
  <dataValidations count="2">
    <dataValidation type="list" allowBlank="1" showInputMessage="1" showErrorMessage="1" sqref="C5:C56" xr:uid="{00000000-0002-0000-1100-000000000000}">
      <formula1>"zakup,relokacja"</formula1>
    </dataValidation>
    <dataValidation type="list" allowBlank="1" showInputMessage="1" showErrorMessage="1" sqref="D5:D56" xr:uid="{00000000-0002-0000-1100-000001000000}">
      <formula1>"przetarg"</formula1>
    </dataValidation>
  </dataValidations>
  <hyperlinks>
    <hyperlink ref="H28" r:id="rId1" xr:uid="{00000000-0004-0000-1100-000000000000}"/>
    <hyperlink ref="H31" r:id="rId2" xr:uid="{00000000-0004-0000-1100-000001000000}"/>
    <hyperlink ref="H32" r:id="rId3" xr:uid="{00000000-0004-0000-1100-000002000000}"/>
  </hyperlinks>
  <pageMargins left="0.7" right="0.7" top="0.75" bottom="0.75" header="0.3" footer="0.3"/>
  <pageSetup paperSize="9" orientation="portrait" r:id="rId4"/>
  <tableParts count="1">
    <tablePart r:id="rId5"/>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2:L89"/>
  <sheetViews>
    <sheetView showGridLines="0" topLeftCell="A7" zoomScale="130" zoomScaleNormal="130" workbookViewId="0">
      <selection activeCell="B20" sqref="B20"/>
    </sheetView>
  </sheetViews>
  <sheetFormatPr defaultColWidth="8.85546875" defaultRowHeight="15"/>
  <cols>
    <col min="1" max="1" width="9.42578125" style="169" customWidth="1"/>
    <col min="2" max="2" width="72.140625" style="169" customWidth="1"/>
    <col min="3" max="3" width="17.42578125" style="169" customWidth="1"/>
    <col min="4" max="4" width="11" style="169" bestFit="1" customWidth="1"/>
    <col min="5" max="5" width="20.28515625" style="169" bestFit="1" customWidth="1"/>
    <col min="6" max="6" width="93.85546875" style="169" bestFit="1" customWidth="1"/>
    <col min="7" max="7" width="15.85546875" style="169" customWidth="1"/>
    <col min="8" max="8" width="38" style="264" customWidth="1"/>
    <col min="9" max="12" width="57" style="169" customWidth="1"/>
    <col min="13" max="16384" width="8.85546875" style="169"/>
  </cols>
  <sheetData>
    <row r="2" spans="1:12" s="276" customFormat="1">
      <c r="A2" s="276" t="s">
        <v>94</v>
      </c>
      <c r="B2" s="279" t="s">
        <v>491</v>
      </c>
      <c r="C2" s="280"/>
      <c r="H2" s="363"/>
    </row>
    <row r="3" spans="1:12">
      <c r="A3" s="169" t="s">
        <v>96</v>
      </c>
      <c r="B3" s="278" t="s">
        <v>492</v>
      </c>
      <c r="C3" s="275"/>
    </row>
    <row r="4" spans="1:12" s="276" customFormat="1">
      <c r="B4" s="277"/>
      <c r="C4" s="277"/>
      <c r="H4" s="363"/>
    </row>
    <row r="5" spans="1:12">
      <c r="B5" s="389"/>
      <c r="C5" s="389"/>
    </row>
    <row r="6" spans="1:12" s="264" customFormat="1" ht="63.75" customHeight="1">
      <c r="A6" s="281" t="s">
        <v>98</v>
      </c>
      <c r="B6" s="282" t="s">
        <v>99</v>
      </c>
      <c r="C6" s="282" t="s">
        <v>100</v>
      </c>
      <c r="D6" s="362" t="s">
        <v>101</v>
      </c>
      <c r="E6" s="362" t="s">
        <v>102</v>
      </c>
      <c r="F6" s="362" t="s">
        <v>103</v>
      </c>
      <c r="G6" s="362" t="s">
        <v>104</v>
      </c>
      <c r="H6" s="359" t="s">
        <v>105</v>
      </c>
      <c r="I6" s="169"/>
      <c r="J6" s="169"/>
      <c r="K6" s="169"/>
      <c r="L6" s="169"/>
    </row>
    <row r="7" spans="1:12">
      <c r="A7" s="286">
        <v>1</v>
      </c>
      <c r="B7" s="287" t="s">
        <v>493</v>
      </c>
      <c r="C7" s="286" t="s">
        <v>107</v>
      </c>
      <c r="D7" s="286" t="s">
        <v>108</v>
      </c>
      <c r="E7" s="286" t="s">
        <v>127</v>
      </c>
      <c r="F7" s="286" t="s">
        <v>494</v>
      </c>
      <c r="G7" s="286" t="s">
        <v>495</v>
      </c>
      <c r="H7" s="293"/>
    </row>
    <row r="8" spans="1:12">
      <c r="A8" s="286">
        <v>2</v>
      </c>
      <c r="B8" s="361" t="s">
        <v>496</v>
      </c>
      <c r="C8" s="286" t="s">
        <v>136</v>
      </c>
      <c r="D8" s="286" t="s">
        <v>73</v>
      </c>
      <c r="E8" s="286" t="s">
        <v>90</v>
      </c>
      <c r="F8" s="286" t="s">
        <v>497</v>
      </c>
      <c r="G8" s="286" t="s">
        <v>498</v>
      </c>
      <c r="H8" s="293"/>
    </row>
    <row r="9" spans="1:12" ht="45">
      <c r="A9" s="286">
        <v>3</v>
      </c>
      <c r="B9" s="287" t="s">
        <v>499</v>
      </c>
      <c r="C9" s="286" t="s">
        <v>136</v>
      </c>
      <c r="D9" s="286" t="s">
        <v>116</v>
      </c>
      <c r="E9" s="286" t="s">
        <v>90</v>
      </c>
      <c r="F9" s="286" t="s">
        <v>90</v>
      </c>
      <c r="G9" s="286" t="s">
        <v>90</v>
      </c>
      <c r="H9" s="293" t="s">
        <v>500</v>
      </c>
    </row>
    <row r="10" spans="1:12">
      <c r="A10" s="286">
        <v>4</v>
      </c>
      <c r="B10" s="287" t="s">
        <v>501</v>
      </c>
      <c r="C10" s="286" t="s">
        <v>136</v>
      </c>
      <c r="D10" s="286" t="s">
        <v>73</v>
      </c>
      <c r="E10" s="286" t="s">
        <v>73</v>
      </c>
      <c r="F10" s="286" t="s">
        <v>73</v>
      </c>
      <c r="G10" s="286" t="s">
        <v>73</v>
      </c>
      <c r="H10" s="293"/>
    </row>
    <row r="11" spans="1:12">
      <c r="A11" s="286">
        <v>5</v>
      </c>
      <c r="B11" s="287" t="s">
        <v>502</v>
      </c>
      <c r="C11" s="286" t="s">
        <v>107</v>
      </c>
      <c r="D11" s="286" t="s">
        <v>108</v>
      </c>
      <c r="E11" s="286" t="s">
        <v>127</v>
      </c>
      <c r="F11" s="286" t="s">
        <v>503</v>
      </c>
      <c r="G11" s="286" t="s">
        <v>498</v>
      </c>
      <c r="H11" s="293"/>
    </row>
    <row r="12" spans="1:12">
      <c r="A12" s="286">
        <v>6</v>
      </c>
      <c r="B12" s="287" t="s">
        <v>504</v>
      </c>
      <c r="C12" s="286" t="s">
        <v>107</v>
      </c>
      <c r="D12" s="286" t="s">
        <v>116</v>
      </c>
      <c r="E12" s="286" t="s">
        <v>90</v>
      </c>
      <c r="F12" s="286" t="s">
        <v>505</v>
      </c>
      <c r="G12" s="286" t="s">
        <v>90</v>
      </c>
      <c r="H12" s="293"/>
    </row>
    <row r="13" spans="1:12">
      <c r="A13" s="286">
        <v>7</v>
      </c>
      <c r="B13" s="287" t="s">
        <v>506</v>
      </c>
      <c r="C13" s="286" t="s">
        <v>107</v>
      </c>
      <c r="D13" s="286" t="s">
        <v>108</v>
      </c>
      <c r="E13" s="286" t="s">
        <v>127</v>
      </c>
      <c r="F13" s="286" t="s">
        <v>507</v>
      </c>
      <c r="G13" s="286" t="s">
        <v>498</v>
      </c>
      <c r="H13" s="293"/>
    </row>
    <row r="14" spans="1:12">
      <c r="A14" s="286">
        <v>8</v>
      </c>
      <c r="B14" s="287" t="s">
        <v>508</v>
      </c>
      <c r="C14" s="286" t="s">
        <v>107</v>
      </c>
      <c r="D14" s="286" t="s">
        <v>116</v>
      </c>
      <c r="E14" s="286" t="s">
        <v>90</v>
      </c>
      <c r="F14" s="286" t="s">
        <v>509</v>
      </c>
      <c r="G14" s="286" t="s">
        <v>498</v>
      </c>
      <c r="H14" s="293"/>
    </row>
    <row r="15" spans="1:12">
      <c r="A15" s="286">
        <v>9</v>
      </c>
      <c r="B15" s="292" t="s">
        <v>510</v>
      </c>
      <c r="C15" s="286" t="s">
        <v>136</v>
      </c>
      <c r="D15" s="286" t="s">
        <v>73</v>
      </c>
      <c r="E15" s="286" t="s">
        <v>90</v>
      </c>
      <c r="F15" s="286" t="s">
        <v>90</v>
      </c>
      <c r="G15" s="286" t="s">
        <v>90</v>
      </c>
      <c r="H15" s="293"/>
    </row>
    <row r="16" spans="1:12">
      <c r="A16" s="286">
        <v>10</v>
      </c>
      <c r="B16" s="287" t="s">
        <v>511</v>
      </c>
      <c r="C16" s="286" t="s">
        <v>107</v>
      </c>
      <c r="D16" s="286" t="s">
        <v>116</v>
      </c>
      <c r="E16" s="286" t="s">
        <v>127</v>
      </c>
      <c r="F16" s="286" t="s">
        <v>503</v>
      </c>
      <c r="G16" s="286" t="s">
        <v>498</v>
      </c>
      <c r="H16" s="293"/>
    </row>
    <row r="17" spans="1:8" ht="30">
      <c r="A17" s="286">
        <v>11</v>
      </c>
      <c r="B17" s="287" t="s">
        <v>512</v>
      </c>
      <c r="C17" s="286" t="s">
        <v>107</v>
      </c>
      <c r="D17" s="286" t="s">
        <v>108</v>
      </c>
      <c r="E17" s="286" t="s">
        <v>127</v>
      </c>
      <c r="F17" s="286" t="s">
        <v>513</v>
      </c>
      <c r="G17" s="286" t="s">
        <v>514</v>
      </c>
      <c r="H17" s="293" t="s">
        <v>515</v>
      </c>
    </row>
    <row r="18" spans="1:8">
      <c r="A18" s="286">
        <v>12</v>
      </c>
      <c r="B18" s="292" t="s">
        <v>516</v>
      </c>
      <c r="C18" s="286" t="s">
        <v>107</v>
      </c>
      <c r="D18" s="286" t="s">
        <v>116</v>
      </c>
      <c r="E18" s="286" t="s">
        <v>127</v>
      </c>
      <c r="F18" s="286" t="s">
        <v>513</v>
      </c>
      <c r="G18" s="286" t="s">
        <v>498</v>
      </c>
      <c r="H18" s="293"/>
    </row>
    <row r="19" spans="1:8">
      <c r="A19" s="286">
        <v>13</v>
      </c>
      <c r="B19" s="292" t="s">
        <v>517</v>
      </c>
      <c r="C19" s="286" t="s">
        <v>107</v>
      </c>
      <c r="D19" s="286" t="s">
        <v>116</v>
      </c>
      <c r="E19" s="286" t="s">
        <v>90</v>
      </c>
      <c r="F19" s="286" t="s">
        <v>518</v>
      </c>
      <c r="G19" s="286" t="s">
        <v>90</v>
      </c>
      <c r="H19" s="293"/>
    </row>
    <row r="20" spans="1:8">
      <c r="A20" s="286">
        <v>14</v>
      </c>
      <c r="B20" s="287" t="s">
        <v>519</v>
      </c>
      <c r="C20" s="286" t="s">
        <v>107</v>
      </c>
      <c r="D20" s="286" t="s">
        <v>116</v>
      </c>
      <c r="E20" s="286" t="s">
        <v>90</v>
      </c>
      <c r="F20" s="286" t="s">
        <v>520</v>
      </c>
      <c r="G20" s="286" t="s">
        <v>498</v>
      </c>
      <c r="H20" s="293"/>
    </row>
    <row r="21" spans="1:8">
      <c r="A21" s="286">
        <v>15</v>
      </c>
      <c r="B21" s="287" t="s">
        <v>521</v>
      </c>
      <c r="C21" s="286" t="s">
        <v>107</v>
      </c>
      <c r="D21" s="286" t="s">
        <v>116</v>
      </c>
      <c r="E21" s="286" t="s">
        <v>90</v>
      </c>
      <c r="F21" s="286" t="s">
        <v>522</v>
      </c>
      <c r="G21" s="286" t="s">
        <v>498</v>
      </c>
      <c r="H21" s="293" t="s">
        <v>523</v>
      </c>
    </row>
    <row r="22" spans="1:8">
      <c r="A22" s="286">
        <v>16</v>
      </c>
      <c r="B22" s="287" t="s">
        <v>524</v>
      </c>
      <c r="C22" s="286" t="s">
        <v>136</v>
      </c>
      <c r="D22" s="286" t="s">
        <v>73</v>
      </c>
      <c r="E22" s="286" t="s">
        <v>90</v>
      </c>
      <c r="F22" s="286" t="s">
        <v>503</v>
      </c>
      <c r="G22" s="286" t="s">
        <v>73</v>
      </c>
      <c r="H22" s="293"/>
    </row>
    <row r="23" spans="1:8">
      <c r="A23" s="286">
        <v>17</v>
      </c>
      <c r="B23" s="292" t="s">
        <v>525</v>
      </c>
      <c r="C23" s="286" t="s">
        <v>136</v>
      </c>
      <c r="D23" s="286" t="s">
        <v>73</v>
      </c>
      <c r="E23" s="286" t="s">
        <v>73</v>
      </c>
      <c r="F23" s="286" t="s">
        <v>73</v>
      </c>
      <c r="G23" s="286" t="s">
        <v>73</v>
      </c>
      <c r="H23" s="293"/>
    </row>
    <row r="24" spans="1:8">
      <c r="A24" s="286">
        <v>18</v>
      </c>
      <c r="B24" s="292" t="s">
        <v>526</v>
      </c>
      <c r="C24" s="286" t="s">
        <v>136</v>
      </c>
      <c r="D24" s="286" t="s">
        <v>73</v>
      </c>
      <c r="E24" s="286" t="s">
        <v>73</v>
      </c>
      <c r="F24" s="286" t="s">
        <v>73</v>
      </c>
      <c r="G24" s="286" t="s">
        <v>73</v>
      </c>
      <c r="H24" s="293"/>
    </row>
    <row r="25" spans="1:8">
      <c r="A25" s="286">
        <v>19</v>
      </c>
      <c r="B25" s="287" t="s">
        <v>527</v>
      </c>
      <c r="C25" s="286" t="s">
        <v>107</v>
      </c>
      <c r="D25" s="286" t="s">
        <v>73</v>
      </c>
      <c r="E25" s="286" t="s">
        <v>73</v>
      </c>
      <c r="F25" s="286" t="s">
        <v>73</v>
      </c>
      <c r="G25" s="286" t="s">
        <v>73</v>
      </c>
      <c r="H25" s="293"/>
    </row>
    <row r="26" spans="1:8">
      <c r="A26" s="286">
        <v>20</v>
      </c>
      <c r="B26" s="287" t="s">
        <v>528</v>
      </c>
      <c r="C26" s="286" t="s">
        <v>107</v>
      </c>
      <c r="D26" s="286" t="s">
        <v>73</v>
      </c>
      <c r="E26" s="286" t="s">
        <v>73</v>
      </c>
      <c r="F26" s="286" t="s">
        <v>73</v>
      </c>
      <c r="G26" s="286" t="s">
        <v>73</v>
      </c>
      <c r="H26" s="293"/>
    </row>
    <row r="27" spans="1:8">
      <c r="A27" s="286">
        <v>21</v>
      </c>
      <c r="B27" s="287" t="s">
        <v>529</v>
      </c>
      <c r="C27" s="286" t="s">
        <v>136</v>
      </c>
      <c r="D27" s="286" t="s">
        <v>73</v>
      </c>
      <c r="E27" s="286" t="s">
        <v>73</v>
      </c>
      <c r="F27" s="286" t="s">
        <v>73</v>
      </c>
      <c r="G27" s="286" t="s">
        <v>73</v>
      </c>
      <c r="H27" s="293"/>
    </row>
    <row r="28" spans="1:8">
      <c r="A28" s="286">
        <v>22</v>
      </c>
      <c r="B28" s="292" t="s">
        <v>530</v>
      </c>
      <c r="C28" s="286" t="s">
        <v>136</v>
      </c>
      <c r="D28" s="286" t="s">
        <v>73</v>
      </c>
      <c r="E28" s="286" t="s">
        <v>73</v>
      </c>
      <c r="F28" s="286" t="s">
        <v>73</v>
      </c>
      <c r="G28" s="286" t="s">
        <v>73</v>
      </c>
      <c r="H28" s="293"/>
    </row>
    <row r="29" spans="1:8">
      <c r="A29" s="286">
        <v>23</v>
      </c>
      <c r="B29" s="357" t="s">
        <v>531</v>
      </c>
      <c r="C29" s="286" t="s">
        <v>136</v>
      </c>
      <c r="D29" s="286" t="s">
        <v>73</v>
      </c>
      <c r="E29" s="286" t="s">
        <v>73</v>
      </c>
      <c r="F29" s="286" t="s">
        <v>73</v>
      </c>
      <c r="G29" s="286" t="s">
        <v>73</v>
      </c>
      <c r="H29" s="293"/>
    </row>
    <row r="30" spans="1:8">
      <c r="A30" s="286">
        <v>24</v>
      </c>
      <c r="B30" s="357" t="s">
        <v>532</v>
      </c>
      <c r="C30" s="286" t="s">
        <v>136</v>
      </c>
      <c r="D30" s="286" t="s">
        <v>73</v>
      </c>
      <c r="E30" s="286" t="s">
        <v>73</v>
      </c>
      <c r="F30" s="286" t="s">
        <v>73</v>
      </c>
      <c r="G30" s="286" t="s">
        <v>73</v>
      </c>
      <c r="H30" s="293"/>
    </row>
    <row r="31" spans="1:8">
      <c r="A31" s="286">
        <v>25</v>
      </c>
      <c r="B31" s="357" t="s">
        <v>533</v>
      </c>
      <c r="C31" s="286" t="s">
        <v>107</v>
      </c>
      <c r="D31" s="286" t="s">
        <v>116</v>
      </c>
      <c r="E31" s="286" t="s">
        <v>90</v>
      </c>
      <c r="F31" s="286" t="s">
        <v>503</v>
      </c>
      <c r="G31" s="286" t="s">
        <v>498</v>
      </c>
      <c r="H31" s="293"/>
    </row>
    <row r="32" spans="1:8" ht="30">
      <c r="A32" s="286">
        <v>26</v>
      </c>
      <c r="B32" s="292" t="s">
        <v>534</v>
      </c>
      <c r="C32" s="286" t="s">
        <v>136</v>
      </c>
      <c r="D32" s="286" t="s">
        <v>116</v>
      </c>
      <c r="E32" s="286" t="s">
        <v>90</v>
      </c>
      <c r="F32" s="286" t="s">
        <v>90</v>
      </c>
      <c r="G32" s="286" t="s">
        <v>90</v>
      </c>
      <c r="H32" s="293"/>
    </row>
    <row r="33" spans="1:8">
      <c r="A33" s="286">
        <v>44</v>
      </c>
      <c r="B33" s="357" t="s">
        <v>535</v>
      </c>
      <c r="C33" s="286" t="s">
        <v>136</v>
      </c>
      <c r="D33" s="286" t="s">
        <v>116</v>
      </c>
      <c r="E33" s="286" t="s">
        <v>90</v>
      </c>
      <c r="F33" s="286" t="s">
        <v>413</v>
      </c>
      <c r="G33" s="286" t="s">
        <v>498</v>
      </c>
      <c r="H33" s="293" t="s">
        <v>536</v>
      </c>
    </row>
    <row r="34" spans="1:8">
      <c r="A34" s="286">
        <v>45</v>
      </c>
      <c r="B34" s="357" t="s">
        <v>537</v>
      </c>
      <c r="C34" s="286" t="s">
        <v>136</v>
      </c>
      <c r="D34" s="286" t="s">
        <v>73</v>
      </c>
      <c r="E34" s="286" t="s">
        <v>73</v>
      </c>
      <c r="F34" s="286" t="s">
        <v>73</v>
      </c>
      <c r="G34" s="286" t="s">
        <v>73</v>
      </c>
      <c r="H34" s="293" t="s">
        <v>73</v>
      </c>
    </row>
    <row r="35" spans="1:8">
      <c r="A35" s="286">
        <v>46</v>
      </c>
      <c r="B35" s="287" t="s">
        <v>538</v>
      </c>
      <c r="C35" s="286" t="s">
        <v>136</v>
      </c>
      <c r="D35" s="286" t="s">
        <v>116</v>
      </c>
      <c r="E35" s="286" t="s">
        <v>90</v>
      </c>
      <c r="F35" s="286" t="s">
        <v>539</v>
      </c>
      <c r="G35" s="286" t="s">
        <v>514</v>
      </c>
      <c r="H35" s="293" t="s">
        <v>540</v>
      </c>
    </row>
    <row r="36" spans="1:8">
      <c r="A36" s="286">
        <v>47</v>
      </c>
      <c r="B36" s="287" t="s">
        <v>541</v>
      </c>
      <c r="C36" s="286" t="s">
        <v>107</v>
      </c>
      <c r="D36" s="286" t="s">
        <v>73</v>
      </c>
      <c r="E36" s="286" t="s">
        <v>73</v>
      </c>
      <c r="F36" s="286" t="s">
        <v>73</v>
      </c>
      <c r="G36" s="286" t="s">
        <v>73</v>
      </c>
      <c r="H36" s="293"/>
    </row>
    <row r="37" spans="1:8">
      <c r="A37" s="286">
        <v>48</v>
      </c>
      <c r="B37" s="287" t="s">
        <v>542</v>
      </c>
      <c r="C37" s="286" t="s">
        <v>136</v>
      </c>
      <c r="D37" s="286" t="s">
        <v>73</v>
      </c>
      <c r="E37" s="286" t="s">
        <v>73</v>
      </c>
      <c r="F37" s="286" t="s">
        <v>73</v>
      </c>
      <c r="G37" s="286" t="s">
        <v>73</v>
      </c>
      <c r="H37" s="293"/>
    </row>
    <row r="38" spans="1:8">
      <c r="A38" s="286">
        <v>49</v>
      </c>
      <c r="B38" s="287" t="s">
        <v>543</v>
      </c>
      <c r="C38" s="286" t="s">
        <v>136</v>
      </c>
      <c r="D38" s="286" t="s">
        <v>73</v>
      </c>
      <c r="E38" s="286" t="s">
        <v>73</v>
      </c>
      <c r="F38" s="286" t="s">
        <v>73</v>
      </c>
      <c r="G38" s="286" t="s">
        <v>73</v>
      </c>
      <c r="H38" s="293"/>
    </row>
    <row r="39" spans="1:8">
      <c r="A39" s="286">
        <v>50</v>
      </c>
      <c r="B39" s="287" t="s">
        <v>544</v>
      </c>
      <c r="C39" s="286" t="s">
        <v>136</v>
      </c>
      <c r="D39" s="286" t="s">
        <v>73</v>
      </c>
      <c r="E39" s="286" t="s">
        <v>73</v>
      </c>
      <c r="F39" s="286" t="s">
        <v>73</v>
      </c>
      <c r="G39" s="286" t="s">
        <v>73</v>
      </c>
      <c r="H39" s="293"/>
    </row>
    <row r="40" spans="1:8">
      <c r="A40" s="286">
        <v>51</v>
      </c>
      <c r="B40" s="287" t="s">
        <v>545</v>
      </c>
      <c r="C40" s="286" t="s">
        <v>136</v>
      </c>
      <c r="D40" s="286" t="s">
        <v>73</v>
      </c>
      <c r="E40" s="286" t="s">
        <v>90</v>
      </c>
      <c r="F40" s="286" t="s">
        <v>90</v>
      </c>
      <c r="G40" s="286" t="s">
        <v>514</v>
      </c>
      <c r="H40" s="293"/>
    </row>
    <row r="41" spans="1:8">
      <c r="A41" s="286">
        <v>52</v>
      </c>
      <c r="B41" s="287" t="s">
        <v>546</v>
      </c>
      <c r="C41" s="286" t="s">
        <v>136</v>
      </c>
      <c r="D41" s="286" t="s">
        <v>547</v>
      </c>
      <c r="E41" s="286" t="s">
        <v>90</v>
      </c>
      <c r="F41" s="286" t="s">
        <v>73</v>
      </c>
      <c r="G41" s="286" t="s">
        <v>514</v>
      </c>
      <c r="H41" s="293"/>
    </row>
    <row r="42" spans="1:8">
      <c r="A42" s="286">
        <v>53</v>
      </c>
      <c r="B42" s="287" t="s">
        <v>548</v>
      </c>
      <c r="C42" s="286" t="s">
        <v>136</v>
      </c>
      <c r="D42" s="286" t="s">
        <v>73</v>
      </c>
      <c r="E42" s="286" t="s">
        <v>73</v>
      </c>
      <c r="F42" s="286" t="s">
        <v>73</v>
      </c>
      <c r="G42" s="286" t="s">
        <v>73</v>
      </c>
      <c r="H42" s="293"/>
    </row>
    <row r="43" spans="1:8">
      <c r="A43" s="286">
        <v>54</v>
      </c>
      <c r="B43" s="287" t="s">
        <v>549</v>
      </c>
      <c r="C43" s="286" t="s">
        <v>136</v>
      </c>
      <c r="D43" s="286" t="s">
        <v>73</v>
      </c>
      <c r="E43" s="286" t="s">
        <v>73</v>
      </c>
      <c r="F43" s="286" t="s">
        <v>73</v>
      </c>
      <c r="G43" s="286" t="s">
        <v>73</v>
      </c>
      <c r="H43" s="293"/>
    </row>
    <row r="44" spans="1:8">
      <c r="A44" s="286">
        <v>55</v>
      </c>
      <c r="B44" s="287" t="s">
        <v>550</v>
      </c>
      <c r="C44" s="286" t="s">
        <v>136</v>
      </c>
      <c r="D44" s="286" t="s">
        <v>116</v>
      </c>
      <c r="E44" s="286" t="s">
        <v>90</v>
      </c>
      <c r="F44" s="286" t="s">
        <v>413</v>
      </c>
      <c r="G44" s="286" t="s">
        <v>498</v>
      </c>
      <c r="H44" s="293" t="s">
        <v>536</v>
      </c>
    </row>
    <row r="45" spans="1:8">
      <c r="A45" s="286">
        <v>56</v>
      </c>
      <c r="B45" s="287" t="s">
        <v>551</v>
      </c>
      <c r="C45" s="286" t="s">
        <v>136</v>
      </c>
      <c r="D45" s="286" t="s">
        <v>73</v>
      </c>
      <c r="E45" s="286" t="s">
        <v>73</v>
      </c>
      <c r="F45" s="286" t="s">
        <v>73</v>
      </c>
      <c r="G45" s="286" t="s">
        <v>73</v>
      </c>
      <c r="H45" s="293"/>
    </row>
    <row r="46" spans="1:8">
      <c r="A46" s="286">
        <v>57</v>
      </c>
      <c r="B46" s="287" t="s">
        <v>552</v>
      </c>
      <c r="C46" s="286" t="s">
        <v>136</v>
      </c>
      <c r="D46" s="286" t="s">
        <v>73</v>
      </c>
      <c r="E46" s="286" t="s">
        <v>73</v>
      </c>
      <c r="F46" s="286" t="s">
        <v>73</v>
      </c>
      <c r="G46" s="286" t="s">
        <v>73</v>
      </c>
      <c r="H46" s="293"/>
    </row>
    <row r="47" spans="1:8">
      <c r="A47" s="286">
        <v>58</v>
      </c>
      <c r="B47" s="287" t="s">
        <v>553</v>
      </c>
      <c r="C47" s="286" t="s">
        <v>136</v>
      </c>
      <c r="D47" s="286" t="s">
        <v>73</v>
      </c>
      <c r="E47" s="286" t="s">
        <v>73</v>
      </c>
      <c r="F47" s="286" t="s">
        <v>73</v>
      </c>
      <c r="G47" s="286" t="s">
        <v>73</v>
      </c>
      <c r="H47" s="293"/>
    </row>
    <row r="48" spans="1:8">
      <c r="A48" s="286">
        <v>59</v>
      </c>
      <c r="B48" s="287" t="s">
        <v>554</v>
      </c>
      <c r="C48" s="286" t="s">
        <v>136</v>
      </c>
      <c r="D48" s="286" t="s">
        <v>73</v>
      </c>
      <c r="E48" s="286" t="s">
        <v>73</v>
      </c>
      <c r="F48" s="286" t="s">
        <v>73</v>
      </c>
      <c r="G48" s="286" t="s">
        <v>73</v>
      </c>
      <c r="H48" s="293"/>
    </row>
    <row r="49" spans="1:8">
      <c r="A49" s="286">
        <v>60</v>
      </c>
      <c r="B49" s="287" t="s">
        <v>555</v>
      </c>
      <c r="C49" s="286" t="s">
        <v>136</v>
      </c>
      <c r="D49" s="286" t="s">
        <v>73</v>
      </c>
      <c r="E49" s="286" t="s">
        <v>73</v>
      </c>
      <c r="F49" s="286" t="s">
        <v>73</v>
      </c>
      <c r="G49" s="286" t="s">
        <v>514</v>
      </c>
      <c r="H49" s="293"/>
    </row>
    <row r="50" spans="1:8">
      <c r="A50" s="286">
        <v>61</v>
      </c>
      <c r="B50" s="287" t="s">
        <v>556</v>
      </c>
      <c r="C50" s="286" t="s">
        <v>136</v>
      </c>
      <c r="D50" s="286" t="s">
        <v>116</v>
      </c>
      <c r="E50" s="286" t="s">
        <v>90</v>
      </c>
      <c r="F50" s="286" t="s">
        <v>90</v>
      </c>
      <c r="G50" s="286" t="s">
        <v>514</v>
      </c>
      <c r="H50" s="293"/>
    </row>
    <row r="51" spans="1:8" ht="30">
      <c r="A51" s="286">
        <v>62</v>
      </c>
      <c r="B51" s="287" t="s">
        <v>557</v>
      </c>
      <c r="C51" s="286" t="s">
        <v>107</v>
      </c>
      <c r="D51" s="286" t="s">
        <v>116</v>
      </c>
      <c r="E51" s="286" t="s">
        <v>90</v>
      </c>
      <c r="F51" s="286" t="s">
        <v>413</v>
      </c>
      <c r="G51" s="286" t="s">
        <v>90</v>
      </c>
      <c r="H51" s="293" t="s">
        <v>558</v>
      </c>
    </row>
    <row r="52" spans="1:8">
      <c r="A52" s="286">
        <v>63</v>
      </c>
      <c r="B52" s="287" t="s">
        <v>559</v>
      </c>
      <c r="C52" s="286" t="s">
        <v>107</v>
      </c>
      <c r="D52" s="286" t="s">
        <v>73</v>
      </c>
      <c r="E52" s="286" t="s">
        <v>73</v>
      </c>
      <c r="F52" s="286" t="s">
        <v>73</v>
      </c>
      <c r="G52" s="286" t="s">
        <v>73</v>
      </c>
      <c r="H52" s="293" t="s">
        <v>560</v>
      </c>
    </row>
    <row r="53" spans="1:8">
      <c r="A53" s="286">
        <v>64</v>
      </c>
      <c r="B53" s="287" t="s">
        <v>561</v>
      </c>
      <c r="C53" s="286" t="s">
        <v>136</v>
      </c>
      <c r="D53" s="286" t="s">
        <v>73</v>
      </c>
      <c r="E53" s="286" t="s">
        <v>73</v>
      </c>
      <c r="F53" s="286" t="s">
        <v>73</v>
      </c>
      <c r="G53" s="286" t="s">
        <v>73</v>
      </c>
      <c r="H53" s="293"/>
    </row>
    <row r="54" spans="1:8">
      <c r="A54" s="286">
        <v>65</v>
      </c>
      <c r="B54" s="287" t="s">
        <v>562</v>
      </c>
      <c r="C54" s="286" t="s">
        <v>136</v>
      </c>
      <c r="D54" s="286" t="s">
        <v>73</v>
      </c>
      <c r="E54" s="286" t="s">
        <v>73</v>
      </c>
      <c r="F54" s="286" t="s">
        <v>73</v>
      </c>
      <c r="G54" s="286" t="s">
        <v>73</v>
      </c>
      <c r="H54" s="293"/>
    </row>
    <row r="55" spans="1:8">
      <c r="A55" s="286">
        <v>66</v>
      </c>
      <c r="B55" s="287" t="s">
        <v>563</v>
      </c>
      <c r="C55" s="286" t="s">
        <v>136</v>
      </c>
      <c r="D55" s="286" t="s">
        <v>73</v>
      </c>
      <c r="E55" s="286" t="s">
        <v>73</v>
      </c>
      <c r="F55" s="286" t="s">
        <v>73</v>
      </c>
      <c r="G55" s="286" t="s">
        <v>73</v>
      </c>
      <c r="H55" s="293"/>
    </row>
    <row r="56" spans="1:8">
      <c r="A56" s="286">
        <v>67</v>
      </c>
      <c r="B56" s="287" t="s">
        <v>564</v>
      </c>
      <c r="C56" s="286" t="s">
        <v>136</v>
      </c>
      <c r="D56" s="286" t="s">
        <v>73</v>
      </c>
      <c r="E56" s="286" t="s">
        <v>73</v>
      </c>
      <c r="F56" s="286" t="s">
        <v>73</v>
      </c>
      <c r="G56" s="286" t="s">
        <v>73</v>
      </c>
      <c r="H56" s="293"/>
    </row>
    <row r="57" spans="1:8">
      <c r="A57" s="286">
        <v>68</v>
      </c>
      <c r="B57" s="287" t="s">
        <v>565</v>
      </c>
      <c r="C57" s="286" t="s">
        <v>136</v>
      </c>
      <c r="D57" s="286" t="s">
        <v>73</v>
      </c>
      <c r="E57" s="286" t="s">
        <v>73</v>
      </c>
      <c r="F57" s="286" t="s">
        <v>73</v>
      </c>
      <c r="G57" s="286" t="s">
        <v>73</v>
      </c>
      <c r="H57" s="293"/>
    </row>
    <row r="58" spans="1:8">
      <c r="A58" s="286">
        <v>69</v>
      </c>
      <c r="B58" s="287" t="s">
        <v>566</v>
      </c>
      <c r="C58" s="286" t="s">
        <v>136</v>
      </c>
      <c r="D58" s="286" t="s">
        <v>73</v>
      </c>
      <c r="E58" s="286" t="s">
        <v>73</v>
      </c>
      <c r="F58" s="286" t="s">
        <v>73</v>
      </c>
      <c r="G58" s="286" t="s">
        <v>73</v>
      </c>
      <c r="H58" s="293"/>
    </row>
    <row r="59" spans="1:8">
      <c r="A59" s="286">
        <v>70</v>
      </c>
      <c r="B59" s="287" t="s">
        <v>567</v>
      </c>
      <c r="C59" s="286" t="s">
        <v>136</v>
      </c>
      <c r="D59" s="286" t="s">
        <v>73</v>
      </c>
      <c r="E59" s="286" t="s">
        <v>73</v>
      </c>
      <c r="F59" s="286" t="s">
        <v>73</v>
      </c>
      <c r="G59" s="286" t="s">
        <v>73</v>
      </c>
      <c r="H59" s="293"/>
    </row>
    <row r="60" spans="1:8">
      <c r="A60" s="286">
        <v>71</v>
      </c>
      <c r="B60" s="287" t="s">
        <v>568</v>
      </c>
      <c r="C60" s="286" t="s">
        <v>107</v>
      </c>
      <c r="D60" s="286" t="s">
        <v>116</v>
      </c>
      <c r="E60" s="286" t="s">
        <v>90</v>
      </c>
      <c r="F60" s="286" t="s">
        <v>90</v>
      </c>
      <c r="G60" s="286" t="s">
        <v>90</v>
      </c>
      <c r="H60" s="293"/>
    </row>
    <row r="61" spans="1:8" ht="45">
      <c r="A61" s="286">
        <v>72</v>
      </c>
      <c r="B61" s="287" t="s">
        <v>569</v>
      </c>
      <c r="C61" s="286" t="s">
        <v>107</v>
      </c>
      <c r="D61" s="286" t="s">
        <v>108</v>
      </c>
      <c r="E61" s="286" t="s">
        <v>127</v>
      </c>
      <c r="F61" s="286" t="s">
        <v>413</v>
      </c>
      <c r="G61" s="286" t="s">
        <v>90</v>
      </c>
      <c r="H61" s="293" t="s">
        <v>570</v>
      </c>
    </row>
    <row r="62" spans="1:8" ht="60">
      <c r="A62" s="286">
        <v>73</v>
      </c>
      <c r="B62" s="287" t="s">
        <v>571</v>
      </c>
      <c r="C62" s="286"/>
      <c r="D62" s="286" t="s">
        <v>116</v>
      </c>
      <c r="E62" s="286" t="s">
        <v>90</v>
      </c>
      <c r="F62" s="286" t="s">
        <v>572</v>
      </c>
      <c r="G62" s="286" t="s">
        <v>573</v>
      </c>
      <c r="H62" s="293" t="s">
        <v>574</v>
      </c>
    </row>
    <row r="63" spans="1:8" ht="60">
      <c r="A63" s="286">
        <v>74</v>
      </c>
      <c r="B63" s="287" t="s">
        <v>575</v>
      </c>
      <c r="C63" s="286"/>
      <c r="D63" s="286" t="s">
        <v>73</v>
      </c>
      <c r="E63" s="286" t="s">
        <v>114</v>
      </c>
      <c r="F63" s="286" t="s">
        <v>576</v>
      </c>
      <c r="G63" s="286" t="s">
        <v>90</v>
      </c>
      <c r="H63" s="293" t="s">
        <v>577</v>
      </c>
    </row>
    <row r="64" spans="1:8">
      <c r="A64" s="286">
        <v>75</v>
      </c>
      <c r="B64" s="287"/>
      <c r="C64" s="286"/>
      <c r="D64" s="286"/>
      <c r="E64" s="286"/>
      <c r="F64" s="286"/>
      <c r="G64" s="286"/>
      <c r="H64" s="293"/>
    </row>
    <row r="65" spans="1:8">
      <c r="A65" s="286">
        <v>76</v>
      </c>
      <c r="B65" s="287"/>
      <c r="C65" s="286"/>
      <c r="D65" s="286"/>
      <c r="E65" s="286"/>
      <c r="F65" s="286"/>
      <c r="G65" s="286"/>
      <c r="H65" s="293"/>
    </row>
    <row r="66" spans="1:8">
      <c r="A66" s="286">
        <v>77</v>
      </c>
      <c r="B66" s="287"/>
      <c r="C66" s="286"/>
      <c r="D66" s="286"/>
      <c r="E66" s="286"/>
      <c r="F66" s="286"/>
      <c r="G66" s="286"/>
      <c r="H66" s="293"/>
    </row>
    <row r="67" spans="1:8">
      <c r="A67" s="286">
        <v>78</v>
      </c>
      <c r="B67" s="287"/>
      <c r="C67" s="286"/>
      <c r="D67" s="286"/>
      <c r="E67" s="286"/>
      <c r="F67" s="286"/>
      <c r="G67" s="286"/>
      <c r="H67" s="293"/>
    </row>
    <row r="68" spans="1:8">
      <c r="A68" s="286">
        <v>79</v>
      </c>
      <c r="B68" s="287"/>
      <c r="C68" s="286"/>
      <c r="D68" s="286"/>
      <c r="E68" s="286"/>
      <c r="F68" s="286"/>
      <c r="G68" s="286"/>
      <c r="H68" s="293"/>
    </row>
    <row r="69" spans="1:8">
      <c r="A69" s="286">
        <v>80</v>
      </c>
      <c r="B69" s="287"/>
      <c r="C69" s="286"/>
      <c r="D69" s="286"/>
      <c r="E69" s="286"/>
      <c r="F69" s="286"/>
      <c r="G69" s="286"/>
      <c r="H69" s="293"/>
    </row>
    <row r="70" spans="1:8">
      <c r="A70" s="286">
        <v>81</v>
      </c>
      <c r="B70" s="287"/>
      <c r="C70" s="286"/>
      <c r="D70" s="286"/>
      <c r="E70" s="286"/>
      <c r="F70" s="286"/>
      <c r="G70" s="286"/>
      <c r="H70" s="293"/>
    </row>
    <row r="71" spans="1:8">
      <c r="A71" s="286">
        <v>82</v>
      </c>
      <c r="B71" s="287"/>
      <c r="C71" s="286"/>
      <c r="D71" s="286"/>
      <c r="E71" s="286"/>
      <c r="F71" s="286"/>
      <c r="G71" s="286"/>
      <c r="H71" s="293"/>
    </row>
    <row r="72" spans="1:8">
      <c r="A72" s="286">
        <v>83</v>
      </c>
      <c r="B72" s="287"/>
      <c r="C72" s="286"/>
      <c r="D72" s="286"/>
      <c r="E72" s="286"/>
      <c r="F72" s="286"/>
      <c r="G72" s="286"/>
      <c r="H72" s="293"/>
    </row>
    <row r="73" spans="1:8">
      <c r="A73" s="286">
        <v>84</v>
      </c>
      <c r="B73" s="287"/>
      <c r="C73" s="286"/>
      <c r="D73" s="286"/>
      <c r="E73" s="286"/>
      <c r="F73" s="286"/>
      <c r="G73" s="286"/>
      <c r="H73" s="293"/>
    </row>
    <row r="74" spans="1:8">
      <c r="A74" s="286">
        <v>85</v>
      </c>
      <c r="B74" s="287"/>
      <c r="C74" s="286"/>
      <c r="D74" s="286"/>
      <c r="E74" s="286"/>
      <c r="F74" s="286"/>
      <c r="G74" s="286"/>
      <c r="H74" s="293"/>
    </row>
    <row r="75" spans="1:8">
      <c r="A75" s="286">
        <v>86</v>
      </c>
      <c r="B75" s="287"/>
      <c r="C75" s="286"/>
      <c r="D75" s="286"/>
      <c r="E75" s="286"/>
      <c r="F75" s="286"/>
      <c r="G75" s="286"/>
      <c r="H75" s="293"/>
    </row>
    <row r="76" spans="1:8">
      <c r="A76" s="286">
        <v>87</v>
      </c>
      <c r="B76" s="287"/>
      <c r="C76" s="286"/>
      <c r="D76" s="286"/>
      <c r="E76" s="286"/>
      <c r="F76" s="286"/>
      <c r="G76" s="286"/>
      <c r="H76" s="293"/>
    </row>
    <row r="77" spans="1:8">
      <c r="A77" s="286">
        <v>88</v>
      </c>
      <c r="B77" s="287"/>
      <c r="C77" s="286"/>
      <c r="D77" s="286"/>
      <c r="E77" s="286"/>
      <c r="F77" s="286"/>
      <c r="G77" s="286"/>
      <c r="H77" s="293"/>
    </row>
    <row r="78" spans="1:8">
      <c r="A78" s="286">
        <v>89</v>
      </c>
      <c r="B78" s="287"/>
      <c r="C78" s="286"/>
      <c r="D78" s="286"/>
      <c r="E78" s="286"/>
      <c r="F78" s="286"/>
      <c r="G78" s="286"/>
      <c r="H78" s="293"/>
    </row>
    <row r="79" spans="1:8">
      <c r="A79" s="286">
        <v>90</v>
      </c>
      <c r="B79" s="287"/>
      <c r="C79" s="286"/>
      <c r="D79" s="286"/>
      <c r="E79" s="286"/>
      <c r="F79" s="286"/>
      <c r="G79" s="286"/>
      <c r="H79" s="293"/>
    </row>
    <row r="80" spans="1:8">
      <c r="A80" s="286">
        <v>91</v>
      </c>
      <c r="B80" s="287"/>
      <c r="C80" s="286"/>
      <c r="D80" s="286"/>
      <c r="E80" s="286"/>
      <c r="F80" s="286"/>
      <c r="G80" s="286"/>
      <c r="H80" s="293"/>
    </row>
    <row r="81" spans="1:8">
      <c r="A81" s="286">
        <v>92</v>
      </c>
      <c r="B81" s="287"/>
      <c r="C81" s="286"/>
      <c r="D81" s="286"/>
      <c r="E81" s="286"/>
      <c r="F81" s="286"/>
      <c r="G81" s="286"/>
      <c r="H81" s="293"/>
    </row>
    <row r="82" spans="1:8">
      <c r="A82" s="286">
        <v>93</v>
      </c>
      <c r="B82" s="287"/>
      <c r="C82" s="286"/>
      <c r="D82" s="286"/>
      <c r="E82" s="286"/>
      <c r="F82" s="286"/>
      <c r="G82" s="286"/>
      <c r="H82" s="293"/>
    </row>
    <row r="83" spans="1:8">
      <c r="A83" s="286">
        <v>94</v>
      </c>
      <c r="B83" s="287"/>
      <c r="C83" s="286"/>
      <c r="D83" s="286"/>
      <c r="E83" s="286"/>
      <c r="F83" s="286"/>
      <c r="G83" s="286"/>
      <c r="H83" s="293"/>
    </row>
    <row r="84" spans="1:8">
      <c r="A84" s="286">
        <v>95</v>
      </c>
      <c r="B84" s="287"/>
      <c r="C84" s="286"/>
      <c r="D84" s="286"/>
      <c r="E84" s="286"/>
      <c r="F84" s="286"/>
      <c r="G84" s="286"/>
      <c r="H84" s="293"/>
    </row>
    <row r="85" spans="1:8">
      <c r="A85" s="286">
        <v>96</v>
      </c>
      <c r="B85" s="287"/>
      <c r="C85" s="286"/>
      <c r="D85" s="286"/>
      <c r="E85" s="286"/>
      <c r="F85" s="286"/>
      <c r="G85" s="286"/>
      <c r="H85" s="293"/>
    </row>
    <row r="86" spans="1:8">
      <c r="A86" s="286">
        <v>97</v>
      </c>
      <c r="B86" s="287"/>
      <c r="C86" s="286"/>
      <c r="D86" s="286"/>
      <c r="E86" s="286"/>
      <c r="F86" s="286"/>
      <c r="G86" s="286"/>
      <c r="H86" s="293"/>
    </row>
    <row r="87" spans="1:8">
      <c r="A87" s="286">
        <v>98</v>
      </c>
      <c r="B87" s="287"/>
      <c r="C87" s="286"/>
      <c r="D87" s="286"/>
      <c r="E87" s="286"/>
      <c r="F87" s="286"/>
      <c r="G87" s="286"/>
      <c r="H87" s="293"/>
    </row>
    <row r="88" spans="1:8">
      <c r="A88" s="286">
        <v>99</v>
      </c>
      <c r="B88" s="287"/>
      <c r="C88" s="286"/>
      <c r="D88" s="286"/>
      <c r="E88" s="286"/>
      <c r="F88" s="286"/>
      <c r="G88" s="286"/>
      <c r="H88" s="293"/>
    </row>
    <row r="89" spans="1:8">
      <c r="A89" s="286">
        <v>100</v>
      </c>
      <c r="B89" s="287"/>
      <c r="C89" s="286"/>
      <c r="D89" s="286"/>
      <c r="E89" s="286"/>
      <c r="F89" s="286"/>
      <c r="G89" s="286"/>
      <c r="H89" s="293"/>
    </row>
  </sheetData>
  <mergeCells count="1">
    <mergeCell ref="B5:C5"/>
  </mergeCells>
  <conditionalFormatting sqref="C7:C89">
    <cfRule type="containsText" dxfId="291" priority="2" operator="containsText" text="zakup">
      <formula>NOT(ISERROR(SEARCH("zakup",C7)))</formula>
    </cfRule>
    <cfRule type="containsText" dxfId="290" priority="3" operator="containsText" text="relokacja">
      <formula>NOT(ISERROR(SEARCH("relokacja",C7)))</formula>
    </cfRule>
  </conditionalFormatting>
  <dataValidations count="4">
    <dataValidation type="list" allowBlank="1" showInputMessage="1" sqref="D7:D89" xr:uid="{00000000-0002-0000-1200-000000000000}">
      <formula1>"1 fazowe, 3 fazowe"</formula1>
    </dataValidation>
    <dataValidation type="list" allowBlank="1" showInputMessage="1" sqref="E7:E89" xr:uid="{00000000-0002-0000-1200-000001000000}">
      <formula1>"centralne z budynku, agregat indywidualny, brak"</formula1>
    </dataValidation>
    <dataValidation type="list" allowBlank="1" showInputMessage="1" sqref="F7:F89" xr:uid="{00000000-0002-0000-1200-000002000000}">
      <mc:AlternateContent xmlns:x12ac="http://schemas.microsoft.com/office/spreadsheetml/2011/1/ac" xmlns:mc="http://schemas.openxmlformats.org/markup-compatibility/2006">
        <mc:Choice Requires="x12ac">
          <x12ac:list>brak," tak, jakie:"</x12ac:list>
        </mc:Choice>
        <mc:Fallback>
          <formula1>"brak, tak, jakie:"</formula1>
        </mc:Fallback>
      </mc:AlternateContent>
    </dataValidation>
    <dataValidation type="list" allowBlank="1" showInputMessage="1" showErrorMessage="1" sqref="C7:C89" xr:uid="{00000000-0002-0000-1200-000005000000}">
      <formula1>"relokacja,zakup,inne"</formula1>
    </dataValidation>
  </dataValidations>
  <pageMargins left="0.25" right="0.25" top="0.75" bottom="0.75" header="0.3" footer="0.3"/>
  <pageSetup paperSize="9" scale="43" orientation="landscape" copies="3"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2:Q90"/>
  <sheetViews>
    <sheetView showGridLines="0" topLeftCell="A14" zoomScale="70" zoomScaleNormal="70" workbookViewId="0">
      <selection activeCell="D59" sqref="D59"/>
    </sheetView>
  </sheetViews>
  <sheetFormatPr defaultColWidth="8.85546875" defaultRowHeight="15"/>
  <cols>
    <col min="1" max="1" width="9.7109375" style="169" customWidth="1"/>
    <col min="2" max="2" width="71.85546875" style="169" bestFit="1"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7" s="276" customFormat="1">
      <c r="A2" s="276" t="s">
        <v>94</v>
      </c>
      <c r="B2" s="279" t="s">
        <v>491</v>
      </c>
      <c r="C2" s="280"/>
      <c r="D2" s="280"/>
      <c r="E2" s="280"/>
      <c r="F2" s="280"/>
      <c r="G2" s="280"/>
      <c r="H2" s="280"/>
    </row>
    <row r="3" spans="1:17">
      <c r="A3" s="169" t="s">
        <v>176</v>
      </c>
      <c r="B3" s="278">
        <f>SUM(Tabela11112212625[Planowany budżet w '[zł']])</f>
        <v>769200</v>
      </c>
      <c r="C3" s="275"/>
      <c r="D3" s="275"/>
      <c r="E3" s="275"/>
      <c r="F3" s="275"/>
      <c r="G3" s="275"/>
      <c r="H3" s="275"/>
    </row>
    <row r="4" spans="1:17">
      <c r="A4" s="169" t="s">
        <v>96</v>
      </c>
      <c r="B4" s="278" t="s">
        <v>492</v>
      </c>
      <c r="C4" s="275"/>
      <c r="D4" s="275"/>
      <c r="E4" s="275"/>
      <c r="F4" s="275"/>
      <c r="G4" s="275"/>
      <c r="H4" s="275"/>
    </row>
    <row r="5" spans="1:17" s="276" customFormat="1">
      <c r="B5" s="277"/>
      <c r="C5" s="277"/>
      <c r="D5" s="277"/>
      <c r="E5" s="277"/>
      <c r="F5" s="277"/>
      <c r="G5" s="277"/>
      <c r="H5" s="277"/>
    </row>
    <row r="6" spans="1:17">
      <c r="B6" s="389"/>
      <c r="C6" s="389"/>
      <c r="D6" s="389"/>
      <c r="E6" s="389"/>
      <c r="F6" s="389"/>
      <c r="G6" s="389"/>
      <c r="H6" s="389"/>
    </row>
    <row r="7" spans="1:17"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c r="M7" s="359" t="s">
        <v>101</v>
      </c>
      <c r="N7" s="359" t="s">
        <v>102</v>
      </c>
      <c r="O7" s="359" t="s">
        <v>103</v>
      </c>
      <c r="P7" s="359" t="s">
        <v>104</v>
      </c>
      <c r="Q7" s="359" t="s">
        <v>105</v>
      </c>
    </row>
    <row r="8" spans="1:17" ht="14.25" customHeight="1" thickTop="1">
      <c r="A8" s="286">
        <v>1</v>
      </c>
      <c r="B8" s="287" t="s">
        <v>493</v>
      </c>
      <c r="C8" s="286" t="s">
        <v>107</v>
      </c>
      <c r="D8" s="286"/>
      <c r="E8" s="286" t="s">
        <v>282</v>
      </c>
      <c r="F8" s="288"/>
      <c r="G8" s="286"/>
      <c r="H8" s="289" t="s">
        <v>578</v>
      </c>
      <c r="I8" s="286" t="s">
        <v>85</v>
      </c>
      <c r="J8" s="286"/>
      <c r="K8" s="286"/>
      <c r="L8" s="286" t="s">
        <v>184</v>
      </c>
      <c r="M8" s="286"/>
      <c r="N8" s="286"/>
      <c r="O8" s="286"/>
      <c r="P8" s="286"/>
      <c r="Q8" s="286"/>
    </row>
    <row r="9" spans="1:17" ht="14.25" customHeight="1">
      <c r="A9" s="286">
        <v>2</v>
      </c>
      <c r="B9" s="358" t="s">
        <v>496</v>
      </c>
      <c r="C9" s="286" t="s">
        <v>136</v>
      </c>
      <c r="D9" s="286"/>
      <c r="E9" s="286" t="s">
        <v>282</v>
      </c>
      <c r="F9" s="290">
        <f>15000*1.2</f>
        <v>18000</v>
      </c>
      <c r="G9" s="286"/>
      <c r="H9" s="291"/>
      <c r="I9" s="286" t="s">
        <v>85</v>
      </c>
      <c r="J9" s="286"/>
      <c r="K9" s="286"/>
      <c r="L9" s="286" t="s">
        <v>184</v>
      </c>
      <c r="M9" s="286"/>
      <c r="N9" s="286"/>
      <c r="O9" s="286"/>
      <c r="P9" s="286"/>
      <c r="Q9" s="286"/>
    </row>
    <row r="10" spans="1:17" ht="14.25" customHeight="1">
      <c r="A10" s="286">
        <v>3</v>
      </c>
      <c r="B10" s="287" t="s">
        <v>499</v>
      </c>
      <c r="C10" s="286" t="s">
        <v>136</v>
      </c>
      <c r="D10" s="286"/>
      <c r="E10" s="286" t="s">
        <v>282</v>
      </c>
      <c r="F10" s="290">
        <v>50000</v>
      </c>
      <c r="G10" s="286"/>
      <c r="H10" s="286"/>
      <c r="I10" s="286"/>
      <c r="J10" s="286"/>
      <c r="K10" s="286"/>
      <c r="L10" s="286"/>
      <c r="M10" s="286"/>
      <c r="N10" s="286"/>
      <c r="O10" s="286"/>
      <c r="P10" s="286"/>
      <c r="Q10" s="286"/>
    </row>
    <row r="11" spans="1:17" ht="14.25" customHeight="1">
      <c r="A11" s="286">
        <v>4</v>
      </c>
      <c r="B11" s="287" t="s">
        <v>501</v>
      </c>
      <c r="C11" s="286" t="s">
        <v>136</v>
      </c>
      <c r="D11" s="286"/>
      <c r="E11" s="286" t="s">
        <v>282</v>
      </c>
      <c r="F11" s="290">
        <f>35000*1.2</f>
        <v>42000</v>
      </c>
      <c r="G11" s="286"/>
      <c r="H11" s="286"/>
      <c r="I11" s="286"/>
      <c r="J11" s="286"/>
      <c r="K11" s="286"/>
      <c r="L11" s="286"/>
      <c r="M11" s="286"/>
      <c r="N11" s="286"/>
      <c r="O11" s="286"/>
      <c r="P11" s="286"/>
      <c r="Q11" s="286"/>
    </row>
    <row r="12" spans="1:17" ht="14.25" customHeight="1">
      <c r="A12" s="286">
        <v>5</v>
      </c>
      <c r="B12" s="287" t="s">
        <v>579</v>
      </c>
      <c r="C12" s="286" t="s">
        <v>107</v>
      </c>
      <c r="D12" s="286"/>
      <c r="E12" s="286" t="s">
        <v>282</v>
      </c>
      <c r="F12" s="290"/>
      <c r="G12" s="286"/>
      <c r="H12" s="291" t="s">
        <v>578</v>
      </c>
      <c r="I12" s="286" t="s">
        <v>85</v>
      </c>
      <c r="J12" s="286"/>
      <c r="K12" s="286"/>
      <c r="L12" s="286" t="s">
        <v>184</v>
      </c>
      <c r="M12" s="286"/>
      <c r="N12" s="286"/>
      <c r="O12" s="286"/>
      <c r="P12" s="286"/>
      <c r="Q12" s="286"/>
    </row>
    <row r="13" spans="1:17" ht="14.25" customHeight="1">
      <c r="A13" s="286">
        <v>6</v>
      </c>
      <c r="B13" s="287" t="s">
        <v>504</v>
      </c>
      <c r="C13" s="286" t="s">
        <v>107</v>
      </c>
      <c r="D13" s="286"/>
      <c r="E13" s="286" t="s">
        <v>282</v>
      </c>
      <c r="F13" s="290"/>
      <c r="G13" s="286"/>
      <c r="H13" s="289"/>
      <c r="I13" s="286" t="s">
        <v>85</v>
      </c>
      <c r="J13" s="286"/>
      <c r="K13" s="286"/>
      <c r="L13" s="286" t="s">
        <v>184</v>
      </c>
      <c r="M13" s="286"/>
      <c r="N13" s="286"/>
      <c r="O13" s="286"/>
      <c r="P13" s="286"/>
      <c r="Q13" s="286"/>
    </row>
    <row r="14" spans="1:17" ht="14.25" customHeight="1">
      <c r="A14" s="286">
        <v>7</v>
      </c>
      <c r="B14" s="287" t="s">
        <v>506</v>
      </c>
      <c r="C14" s="286" t="s">
        <v>107</v>
      </c>
      <c r="D14" s="286"/>
      <c r="E14" s="286" t="s">
        <v>282</v>
      </c>
      <c r="F14" s="290"/>
      <c r="G14" s="286"/>
      <c r="H14" s="286" t="s">
        <v>580</v>
      </c>
      <c r="I14" s="286" t="s">
        <v>85</v>
      </c>
      <c r="J14" s="286"/>
      <c r="K14" s="286"/>
      <c r="L14" s="286" t="s">
        <v>184</v>
      </c>
      <c r="M14" s="286"/>
      <c r="N14" s="286"/>
      <c r="O14" s="286"/>
      <c r="P14" s="286"/>
      <c r="Q14" s="286"/>
    </row>
    <row r="15" spans="1:17" ht="14.25" customHeight="1">
      <c r="A15" s="286">
        <v>8</v>
      </c>
      <c r="B15" s="287" t="s">
        <v>508</v>
      </c>
      <c r="C15" s="286" t="s">
        <v>107</v>
      </c>
      <c r="D15" s="286"/>
      <c r="E15" s="286" t="s">
        <v>282</v>
      </c>
      <c r="F15" s="290"/>
      <c r="G15" s="286"/>
      <c r="H15" s="286" t="s">
        <v>580</v>
      </c>
      <c r="I15" s="286" t="s">
        <v>85</v>
      </c>
      <c r="J15" s="286"/>
      <c r="K15" s="286"/>
      <c r="L15" s="286" t="s">
        <v>184</v>
      </c>
      <c r="M15" s="286"/>
      <c r="N15" s="286"/>
      <c r="O15" s="286"/>
      <c r="P15" s="286"/>
      <c r="Q15" s="286"/>
    </row>
    <row r="16" spans="1:17" ht="14.25" customHeight="1">
      <c r="A16" s="286">
        <v>9</v>
      </c>
      <c r="B16" s="292" t="s">
        <v>510</v>
      </c>
      <c r="C16" s="286" t="s">
        <v>136</v>
      </c>
      <c r="D16" s="286"/>
      <c r="E16" s="286" t="s">
        <v>282</v>
      </c>
      <c r="F16" s="290">
        <f>15000*1.2</f>
        <v>18000</v>
      </c>
      <c r="G16" s="286"/>
      <c r="H16" s="286"/>
      <c r="I16" s="286" t="s">
        <v>85</v>
      </c>
      <c r="J16" s="286"/>
      <c r="K16" s="286"/>
      <c r="L16" s="286" t="s">
        <v>184</v>
      </c>
      <c r="M16" s="286"/>
      <c r="N16" s="286"/>
      <c r="O16" s="286"/>
      <c r="P16" s="286"/>
      <c r="Q16" s="286"/>
    </row>
    <row r="17" spans="1:17" ht="14.25" customHeight="1">
      <c r="A17" s="286">
        <v>10</v>
      </c>
      <c r="B17" s="287" t="s">
        <v>581</v>
      </c>
      <c r="C17" s="286" t="s">
        <v>107</v>
      </c>
      <c r="D17" s="286"/>
      <c r="E17" s="286" t="s">
        <v>282</v>
      </c>
      <c r="F17" s="290"/>
      <c r="G17" s="286"/>
      <c r="H17" s="286" t="s">
        <v>580</v>
      </c>
      <c r="I17" s="286" t="s">
        <v>85</v>
      </c>
      <c r="J17" s="286"/>
      <c r="K17" s="286"/>
      <c r="L17" s="286" t="s">
        <v>184</v>
      </c>
      <c r="M17" s="286"/>
      <c r="N17" s="286"/>
      <c r="O17" s="286"/>
      <c r="P17" s="286"/>
      <c r="Q17" s="286"/>
    </row>
    <row r="18" spans="1:17" ht="14.25" customHeight="1">
      <c r="A18" s="286">
        <v>11</v>
      </c>
      <c r="B18" s="287" t="s">
        <v>512</v>
      </c>
      <c r="C18" s="286" t="s">
        <v>107</v>
      </c>
      <c r="D18" s="286"/>
      <c r="E18" s="286" t="s">
        <v>282</v>
      </c>
      <c r="F18" s="290"/>
      <c r="G18" s="286"/>
      <c r="H18" s="286"/>
      <c r="I18" s="286" t="s">
        <v>85</v>
      </c>
      <c r="J18" s="286"/>
      <c r="K18" s="286"/>
      <c r="L18" s="286" t="s">
        <v>184</v>
      </c>
      <c r="M18" s="286"/>
      <c r="N18" s="286"/>
      <c r="O18" s="286"/>
      <c r="P18" s="286"/>
      <c r="Q18" s="286"/>
    </row>
    <row r="19" spans="1:17" ht="14.25" customHeight="1">
      <c r="A19" s="286">
        <v>12</v>
      </c>
      <c r="B19" s="292" t="s">
        <v>516</v>
      </c>
      <c r="C19" s="286" t="s">
        <v>107</v>
      </c>
      <c r="D19" s="286"/>
      <c r="E19" s="286" t="s">
        <v>282</v>
      </c>
      <c r="F19" s="290"/>
      <c r="G19" s="286"/>
      <c r="H19" s="286"/>
      <c r="I19" s="286" t="s">
        <v>85</v>
      </c>
      <c r="J19" s="286"/>
      <c r="K19" s="286"/>
      <c r="L19" s="286" t="s">
        <v>184</v>
      </c>
      <c r="M19" s="286"/>
      <c r="N19" s="286"/>
      <c r="O19" s="286"/>
      <c r="P19" s="286"/>
      <c r="Q19" s="286"/>
    </row>
    <row r="20" spans="1:17" ht="14.25" customHeight="1">
      <c r="A20" s="286">
        <v>13</v>
      </c>
      <c r="B20" s="292" t="s">
        <v>517</v>
      </c>
      <c r="C20" s="286" t="s">
        <v>107</v>
      </c>
      <c r="D20" s="286"/>
      <c r="E20" s="286" t="s">
        <v>282</v>
      </c>
      <c r="F20" s="290"/>
      <c r="G20" s="286"/>
      <c r="H20" s="286" t="s">
        <v>582</v>
      </c>
      <c r="I20" s="286" t="s">
        <v>85</v>
      </c>
      <c r="J20" s="286"/>
      <c r="K20" s="286"/>
      <c r="L20" s="286" t="s">
        <v>184</v>
      </c>
      <c r="M20" s="286"/>
      <c r="N20" s="286"/>
      <c r="O20" s="286"/>
      <c r="P20" s="286"/>
      <c r="Q20" s="286"/>
    </row>
    <row r="21" spans="1:17" ht="14.25" customHeight="1">
      <c r="A21" s="286">
        <v>14</v>
      </c>
      <c r="B21" s="287" t="s">
        <v>519</v>
      </c>
      <c r="C21" s="286" t="s">
        <v>107</v>
      </c>
      <c r="D21" s="286"/>
      <c r="E21" s="286" t="s">
        <v>282</v>
      </c>
      <c r="F21" s="290"/>
      <c r="G21" s="293"/>
      <c r="H21" s="286"/>
      <c r="I21" s="286" t="s">
        <v>85</v>
      </c>
      <c r="J21" s="286"/>
      <c r="K21" s="286"/>
      <c r="L21" s="286" t="s">
        <v>184</v>
      </c>
      <c r="M21" s="286"/>
      <c r="N21" s="286"/>
      <c r="O21" s="286"/>
      <c r="P21" s="286"/>
      <c r="Q21" s="286"/>
    </row>
    <row r="22" spans="1:17" ht="14.25" customHeight="1">
      <c r="A22" s="286">
        <v>15</v>
      </c>
      <c r="B22" s="287" t="s">
        <v>521</v>
      </c>
      <c r="C22" s="286" t="s">
        <v>107</v>
      </c>
      <c r="D22" s="286"/>
      <c r="E22" s="286" t="s">
        <v>282</v>
      </c>
      <c r="F22" s="290"/>
      <c r="G22" s="293"/>
      <c r="H22" s="286" t="s">
        <v>583</v>
      </c>
      <c r="I22" s="286" t="s">
        <v>85</v>
      </c>
      <c r="J22" s="286"/>
      <c r="K22" s="286"/>
      <c r="L22" s="286" t="s">
        <v>184</v>
      </c>
      <c r="M22" s="286"/>
      <c r="N22" s="286"/>
      <c r="O22" s="286"/>
      <c r="P22" s="286"/>
      <c r="Q22" s="286"/>
    </row>
    <row r="23" spans="1:17" ht="14.25" customHeight="1">
      <c r="A23" s="286">
        <v>16</v>
      </c>
      <c r="B23" s="287" t="s">
        <v>524</v>
      </c>
      <c r="C23" s="286" t="s">
        <v>136</v>
      </c>
      <c r="D23" s="286"/>
      <c r="E23" s="286" t="s">
        <v>282</v>
      </c>
      <c r="F23" s="290"/>
      <c r="G23" s="286"/>
      <c r="H23" s="286"/>
      <c r="I23" s="286" t="s">
        <v>85</v>
      </c>
      <c r="J23" s="286"/>
      <c r="K23" s="286">
        <v>1</v>
      </c>
      <c r="L23" s="286" t="s">
        <v>184</v>
      </c>
      <c r="M23" s="286"/>
      <c r="N23" s="286"/>
      <c r="O23" s="286"/>
      <c r="P23" s="286"/>
      <c r="Q23" s="286"/>
    </row>
    <row r="24" spans="1:17" ht="14.25" customHeight="1">
      <c r="A24" s="286">
        <v>17</v>
      </c>
      <c r="B24" s="292" t="s">
        <v>525</v>
      </c>
      <c r="C24" s="286" t="s">
        <v>136</v>
      </c>
      <c r="D24" s="286"/>
      <c r="E24" s="286" t="s">
        <v>282</v>
      </c>
      <c r="F24" s="290"/>
      <c r="G24" s="286"/>
      <c r="H24" s="286"/>
      <c r="I24" s="286" t="s">
        <v>85</v>
      </c>
      <c r="J24" s="286"/>
      <c r="K24" s="286">
        <v>1</v>
      </c>
      <c r="L24" s="286" t="s">
        <v>184</v>
      </c>
      <c r="M24" s="286"/>
      <c r="N24" s="286"/>
      <c r="O24" s="286"/>
      <c r="P24" s="286"/>
      <c r="Q24" s="286"/>
    </row>
    <row r="25" spans="1:17" ht="14.25" customHeight="1">
      <c r="A25" s="286">
        <v>18</v>
      </c>
      <c r="B25" s="292" t="s">
        <v>526</v>
      </c>
      <c r="C25" s="286" t="s">
        <v>136</v>
      </c>
      <c r="D25" s="286"/>
      <c r="E25" s="286" t="s">
        <v>282</v>
      </c>
      <c r="F25" s="290"/>
      <c r="G25" s="286"/>
      <c r="H25" s="286"/>
      <c r="I25" s="286" t="s">
        <v>85</v>
      </c>
      <c r="J25" s="286"/>
      <c r="K25" s="286">
        <v>1</v>
      </c>
      <c r="L25" s="286" t="s">
        <v>184</v>
      </c>
      <c r="M25" s="286"/>
      <c r="N25" s="286"/>
      <c r="O25" s="286"/>
      <c r="P25" s="286"/>
      <c r="Q25" s="286"/>
    </row>
    <row r="26" spans="1:17" ht="14.25" customHeight="1">
      <c r="A26" s="286">
        <v>19</v>
      </c>
      <c r="B26" s="287" t="s">
        <v>527</v>
      </c>
      <c r="C26" s="286" t="s">
        <v>107</v>
      </c>
      <c r="D26" s="286"/>
      <c r="E26" s="286" t="s">
        <v>282</v>
      </c>
      <c r="F26" s="290"/>
      <c r="G26" s="286"/>
      <c r="H26" s="286"/>
      <c r="I26" s="286" t="s">
        <v>85</v>
      </c>
      <c r="J26" s="286"/>
      <c r="K26" s="286"/>
      <c r="L26" s="286" t="s">
        <v>184</v>
      </c>
      <c r="M26" s="286"/>
      <c r="N26" s="286"/>
      <c r="O26" s="286"/>
      <c r="P26" s="286"/>
      <c r="Q26" s="286"/>
    </row>
    <row r="27" spans="1:17" ht="14.25" customHeight="1">
      <c r="A27" s="286">
        <v>20</v>
      </c>
      <c r="B27" s="287" t="s">
        <v>528</v>
      </c>
      <c r="C27" s="286" t="s">
        <v>107</v>
      </c>
      <c r="D27" s="286"/>
      <c r="E27" s="286" t="s">
        <v>282</v>
      </c>
      <c r="F27" s="290"/>
      <c r="G27" s="286"/>
      <c r="H27" s="286"/>
      <c r="I27" s="286" t="s">
        <v>85</v>
      </c>
      <c r="J27" s="286"/>
      <c r="K27" s="286"/>
      <c r="L27" s="286" t="s">
        <v>184</v>
      </c>
      <c r="M27" s="286"/>
      <c r="N27" s="286"/>
      <c r="O27" s="286"/>
      <c r="P27" s="286"/>
      <c r="Q27" s="286"/>
    </row>
    <row r="28" spans="1:17" ht="14.25" customHeight="1">
      <c r="A28" s="286">
        <v>21</v>
      </c>
      <c r="B28" s="287" t="s">
        <v>529</v>
      </c>
      <c r="C28" s="286" t="s">
        <v>136</v>
      </c>
      <c r="D28" s="286"/>
      <c r="E28" s="286" t="s">
        <v>282</v>
      </c>
      <c r="F28" s="290"/>
      <c r="G28" s="286"/>
      <c r="H28" s="286"/>
      <c r="I28" s="286" t="s">
        <v>85</v>
      </c>
      <c r="J28" s="286"/>
      <c r="K28" s="286">
        <v>1</v>
      </c>
      <c r="L28" s="286" t="s">
        <v>184</v>
      </c>
      <c r="M28" s="286"/>
      <c r="N28" s="286"/>
      <c r="O28" s="286"/>
      <c r="P28" s="286"/>
      <c r="Q28" s="286"/>
    </row>
    <row r="29" spans="1:17" ht="14.25" customHeight="1">
      <c r="A29" s="286">
        <v>22</v>
      </c>
      <c r="B29" s="292" t="s">
        <v>530</v>
      </c>
      <c r="C29" s="286" t="s">
        <v>136</v>
      </c>
      <c r="D29" s="286"/>
      <c r="E29" s="286" t="s">
        <v>282</v>
      </c>
      <c r="F29" s="294"/>
      <c r="G29" s="286"/>
      <c r="H29" s="295"/>
      <c r="I29" s="286" t="s">
        <v>85</v>
      </c>
      <c r="J29" s="286"/>
      <c r="K29" s="286">
        <v>1</v>
      </c>
      <c r="L29" s="286" t="s">
        <v>184</v>
      </c>
      <c r="M29" s="286"/>
      <c r="N29" s="286"/>
      <c r="O29" s="286"/>
      <c r="P29" s="286"/>
      <c r="Q29" s="286"/>
    </row>
    <row r="30" spans="1:17" ht="14.25" customHeight="1">
      <c r="A30" s="286">
        <v>23</v>
      </c>
      <c r="B30" s="357" t="s">
        <v>531</v>
      </c>
      <c r="C30" s="286" t="s">
        <v>136</v>
      </c>
      <c r="D30" s="286"/>
      <c r="E30" s="286" t="s">
        <v>282</v>
      </c>
      <c r="F30" s="294"/>
      <c r="G30" s="286"/>
      <c r="H30" s="286"/>
      <c r="I30" s="286" t="s">
        <v>85</v>
      </c>
      <c r="J30" s="286"/>
      <c r="K30" s="286">
        <v>1</v>
      </c>
      <c r="L30" s="286" t="s">
        <v>184</v>
      </c>
      <c r="M30" s="286"/>
      <c r="N30" s="286"/>
      <c r="O30" s="286"/>
      <c r="P30" s="286"/>
      <c r="Q30" s="286"/>
    </row>
    <row r="31" spans="1:17" ht="14.25" customHeight="1">
      <c r="A31" s="286">
        <v>24</v>
      </c>
      <c r="B31" s="357" t="s">
        <v>532</v>
      </c>
      <c r="C31" s="286" t="s">
        <v>136</v>
      </c>
      <c r="D31" s="286"/>
      <c r="E31" s="286" t="s">
        <v>282</v>
      </c>
      <c r="F31" s="294"/>
      <c r="G31" s="286"/>
      <c r="H31" s="286"/>
      <c r="I31" s="286" t="s">
        <v>85</v>
      </c>
      <c r="J31" s="286"/>
      <c r="K31" s="286">
        <v>1</v>
      </c>
      <c r="L31" s="286" t="s">
        <v>184</v>
      </c>
      <c r="M31" s="286"/>
      <c r="N31" s="286"/>
      <c r="O31" s="286"/>
      <c r="P31" s="286"/>
      <c r="Q31" s="286"/>
    </row>
    <row r="32" spans="1:17" ht="14.25" customHeight="1">
      <c r="A32" s="286">
        <v>25</v>
      </c>
      <c r="B32" s="357" t="s">
        <v>533</v>
      </c>
      <c r="C32" s="286" t="s">
        <v>107</v>
      </c>
      <c r="D32" s="286"/>
      <c r="E32" s="286" t="s">
        <v>282</v>
      </c>
      <c r="F32" s="294"/>
      <c r="G32" s="286"/>
      <c r="H32" s="286" t="s">
        <v>583</v>
      </c>
      <c r="I32" s="286" t="s">
        <v>85</v>
      </c>
      <c r="J32" s="286"/>
      <c r="K32" s="286"/>
      <c r="L32" s="286" t="s">
        <v>184</v>
      </c>
      <c r="M32" s="286"/>
      <c r="N32" s="286"/>
      <c r="O32" s="286"/>
      <c r="P32" s="286"/>
      <c r="Q32" s="286"/>
    </row>
    <row r="33" spans="1:17" ht="30">
      <c r="A33" s="286">
        <v>26</v>
      </c>
      <c r="B33" s="292" t="s">
        <v>534</v>
      </c>
      <c r="C33" s="286" t="s">
        <v>136</v>
      </c>
      <c r="D33" s="286"/>
      <c r="E33" s="286" t="s">
        <v>282</v>
      </c>
      <c r="F33" s="294"/>
      <c r="G33" s="286"/>
      <c r="H33" s="286"/>
      <c r="I33" s="286" t="s">
        <v>85</v>
      </c>
      <c r="J33" s="286"/>
      <c r="K33" s="286"/>
      <c r="L33" s="286" t="s">
        <v>184</v>
      </c>
      <c r="M33" s="286"/>
      <c r="N33" s="286"/>
      <c r="O33" s="286"/>
      <c r="P33" s="286"/>
      <c r="Q33" s="286"/>
    </row>
    <row r="34" spans="1:17">
      <c r="A34" s="286">
        <v>44</v>
      </c>
      <c r="B34" s="357" t="s">
        <v>535</v>
      </c>
      <c r="C34" s="286" t="s">
        <v>136</v>
      </c>
      <c r="D34" s="286"/>
      <c r="E34" s="286" t="s">
        <v>282</v>
      </c>
      <c r="F34" s="294"/>
      <c r="G34" s="286"/>
      <c r="H34" s="286"/>
      <c r="I34" s="286" t="s">
        <v>85</v>
      </c>
      <c r="J34" s="286"/>
      <c r="K34" s="286">
        <v>2</v>
      </c>
      <c r="L34" s="286" t="s">
        <v>184</v>
      </c>
      <c r="M34" s="286"/>
      <c r="N34" s="286"/>
      <c r="O34" s="286"/>
      <c r="P34" s="286"/>
      <c r="Q34" s="286"/>
    </row>
    <row r="35" spans="1:17">
      <c r="A35" s="286">
        <v>45</v>
      </c>
      <c r="B35" s="357" t="s">
        <v>537</v>
      </c>
      <c r="C35" s="286" t="s">
        <v>136</v>
      </c>
      <c r="D35" s="286"/>
      <c r="E35" s="286" t="s">
        <v>282</v>
      </c>
      <c r="F35" s="294"/>
      <c r="G35" s="286"/>
      <c r="H35" s="286"/>
      <c r="I35" s="286" t="s">
        <v>85</v>
      </c>
      <c r="J35" s="297"/>
      <c r="K35" s="286">
        <v>1</v>
      </c>
      <c r="L35" s="298" t="s">
        <v>184</v>
      </c>
      <c r="M35" s="286"/>
      <c r="N35" s="286"/>
      <c r="O35" s="286"/>
      <c r="P35" s="286"/>
      <c r="Q35" s="286"/>
    </row>
    <row r="36" spans="1:17">
      <c r="A36" s="286">
        <v>46</v>
      </c>
      <c r="B36" s="287" t="s">
        <v>584</v>
      </c>
      <c r="C36" s="286" t="s">
        <v>136</v>
      </c>
      <c r="D36" s="286"/>
      <c r="E36" s="286" t="s">
        <v>282</v>
      </c>
      <c r="F36" s="294"/>
      <c r="G36" s="286"/>
      <c r="H36" s="286"/>
      <c r="I36" s="286" t="s">
        <v>85</v>
      </c>
      <c r="J36" s="286"/>
      <c r="K36" s="286">
        <v>2</v>
      </c>
      <c r="L36" s="286" t="s">
        <v>184</v>
      </c>
      <c r="M36" s="286"/>
      <c r="N36" s="286"/>
      <c r="O36" s="286"/>
      <c r="P36" s="286"/>
      <c r="Q36" s="286"/>
    </row>
    <row r="37" spans="1:17">
      <c r="A37" s="286">
        <v>47</v>
      </c>
      <c r="B37" s="287" t="s">
        <v>541</v>
      </c>
      <c r="C37" s="286" t="s">
        <v>107</v>
      </c>
      <c r="D37" s="286"/>
      <c r="E37" s="286" t="s">
        <v>282</v>
      </c>
      <c r="F37" s="294"/>
      <c r="G37" s="286"/>
      <c r="H37" s="286" t="s">
        <v>583</v>
      </c>
      <c r="I37" s="286" t="s">
        <v>85</v>
      </c>
      <c r="J37" s="286"/>
      <c r="K37" s="286"/>
      <c r="L37" s="286" t="s">
        <v>184</v>
      </c>
      <c r="M37" s="286"/>
      <c r="N37" s="286"/>
      <c r="O37" s="286"/>
      <c r="P37" s="286"/>
      <c r="Q37" s="286"/>
    </row>
    <row r="38" spans="1:17">
      <c r="A38" s="286">
        <v>48</v>
      </c>
      <c r="B38" s="287" t="s">
        <v>542</v>
      </c>
      <c r="C38" s="286" t="s">
        <v>136</v>
      </c>
      <c r="D38" s="286"/>
      <c r="E38" s="286" t="s">
        <v>282</v>
      </c>
      <c r="F38" s="294"/>
      <c r="G38" s="286"/>
      <c r="H38" s="286"/>
      <c r="I38" s="286" t="s">
        <v>85</v>
      </c>
      <c r="J38" s="286"/>
      <c r="K38" s="286">
        <v>1</v>
      </c>
      <c r="L38" s="286" t="s">
        <v>184</v>
      </c>
      <c r="M38" s="286"/>
      <c r="N38" s="286"/>
      <c r="O38" s="286"/>
      <c r="P38" s="286"/>
      <c r="Q38" s="286"/>
    </row>
    <row r="39" spans="1:17">
      <c r="A39" s="286">
        <v>49</v>
      </c>
      <c r="B39" s="287" t="s">
        <v>543</v>
      </c>
      <c r="C39" s="286" t="s">
        <v>136</v>
      </c>
      <c r="D39" s="286"/>
      <c r="E39" s="286" t="s">
        <v>282</v>
      </c>
      <c r="F39" s="294"/>
      <c r="G39" s="286"/>
      <c r="H39" s="286"/>
      <c r="I39" s="286" t="s">
        <v>85</v>
      </c>
      <c r="J39" s="286"/>
      <c r="K39" s="286"/>
      <c r="L39" s="286" t="s">
        <v>184</v>
      </c>
      <c r="M39" s="286"/>
      <c r="N39" s="286"/>
      <c r="O39" s="286"/>
      <c r="P39" s="286"/>
      <c r="Q39" s="286"/>
    </row>
    <row r="40" spans="1:17">
      <c r="A40" s="286">
        <v>50</v>
      </c>
      <c r="B40" s="287" t="s">
        <v>544</v>
      </c>
      <c r="C40" s="286" t="s">
        <v>136</v>
      </c>
      <c r="D40" s="286"/>
      <c r="E40" s="286" t="s">
        <v>282</v>
      </c>
      <c r="F40" s="294"/>
      <c r="G40" s="286"/>
      <c r="H40" s="286"/>
      <c r="I40" s="286" t="s">
        <v>85</v>
      </c>
      <c r="J40" s="286"/>
      <c r="K40" s="286">
        <v>1</v>
      </c>
      <c r="L40" s="286" t="s">
        <v>184</v>
      </c>
      <c r="M40" s="286"/>
      <c r="N40" s="286"/>
      <c r="O40" s="286"/>
      <c r="P40" s="286"/>
      <c r="Q40" s="286"/>
    </row>
    <row r="41" spans="1:17">
      <c r="A41" s="286">
        <v>51</v>
      </c>
      <c r="B41" s="287" t="s">
        <v>545</v>
      </c>
      <c r="C41" s="286" t="s">
        <v>136</v>
      </c>
      <c r="D41" s="286"/>
      <c r="E41" s="286" t="s">
        <v>282</v>
      </c>
      <c r="F41" s="294"/>
      <c r="G41" s="286"/>
      <c r="H41" s="286"/>
      <c r="I41" s="286" t="s">
        <v>85</v>
      </c>
      <c r="J41" s="286"/>
      <c r="K41" s="286">
        <v>2</v>
      </c>
      <c r="L41" s="286" t="s">
        <v>184</v>
      </c>
      <c r="M41" s="286"/>
      <c r="N41" s="286"/>
      <c r="O41" s="286"/>
      <c r="P41" s="286"/>
      <c r="Q41" s="286"/>
    </row>
    <row r="42" spans="1:17">
      <c r="A42" s="286">
        <v>52</v>
      </c>
      <c r="B42" s="287" t="s">
        <v>546</v>
      </c>
      <c r="C42" s="286" t="s">
        <v>136</v>
      </c>
      <c r="D42" s="286"/>
      <c r="E42" s="286" t="s">
        <v>282</v>
      </c>
      <c r="F42" s="294"/>
      <c r="G42" s="286"/>
      <c r="H42" s="286"/>
      <c r="I42" s="286" t="s">
        <v>85</v>
      </c>
      <c r="J42" s="286"/>
      <c r="K42" s="286"/>
      <c r="L42" s="286" t="s">
        <v>184</v>
      </c>
      <c r="M42" s="286"/>
      <c r="N42" s="286"/>
      <c r="O42" s="286"/>
      <c r="P42" s="286"/>
      <c r="Q42" s="286"/>
    </row>
    <row r="43" spans="1:17">
      <c r="A43" s="286">
        <v>53</v>
      </c>
      <c r="B43" s="287" t="s">
        <v>548</v>
      </c>
      <c r="C43" s="286" t="s">
        <v>136</v>
      </c>
      <c r="D43" s="286"/>
      <c r="E43" s="286" t="s">
        <v>282</v>
      </c>
      <c r="F43" s="290"/>
      <c r="G43" s="286"/>
      <c r="H43" s="286"/>
      <c r="I43" s="286" t="s">
        <v>85</v>
      </c>
      <c r="J43" s="286"/>
      <c r="K43" s="286">
        <v>1</v>
      </c>
      <c r="L43" s="286" t="s">
        <v>184</v>
      </c>
      <c r="M43" s="286"/>
      <c r="N43" s="286"/>
      <c r="O43" s="286"/>
      <c r="P43" s="286"/>
      <c r="Q43" s="286"/>
    </row>
    <row r="44" spans="1:17">
      <c r="A44" s="286">
        <v>54</v>
      </c>
      <c r="B44" s="287" t="s">
        <v>549</v>
      </c>
      <c r="C44" s="286" t="s">
        <v>136</v>
      </c>
      <c r="D44" s="286"/>
      <c r="E44" s="286" t="s">
        <v>282</v>
      </c>
      <c r="F44" s="290"/>
      <c r="G44" s="286"/>
      <c r="H44" s="286"/>
      <c r="I44" s="286" t="s">
        <v>85</v>
      </c>
      <c r="J44" s="286"/>
      <c r="K44" s="286">
        <v>1</v>
      </c>
      <c r="L44" s="286" t="s">
        <v>184</v>
      </c>
      <c r="M44" s="286"/>
      <c r="N44" s="286"/>
      <c r="O44" s="286"/>
      <c r="P44" s="286"/>
      <c r="Q44" s="286"/>
    </row>
    <row r="45" spans="1:17">
      <c r="A45" s="286">
        <v>55</v>
      </c>
      <c r="B45" s="287" t="s">
        <v>550</v>
      </c>
      <c r="C45" s="286" t="s">
        <v>136</v>
      </c>
      <c r="D45" s="286"/>
      <c r="E45" s="286" t="s">
        <v>282</v>
      </c>
      <c r="F45" s="290"/>
      <c r="G45" s="286"/>
      <c r="H45" s="286"/>
      <c r="I45" s="286" t="s">
        <v>85</v>
      </c>
      <c r="J45" s="286"/>
      <c r="K45" s="286">
        <v>2</v>
      </c>
      <c r="L45" s="286" t="s">
        <v>184</v>
      </c>
      <c r="M45" s="286"/>
      <c r="N45" s="286"/>
      <c r="O45" s="286"/>
      <c r="P45" s="286"/>
      <c r="Q45" s="286"/>
    </row>
    <row r="46" spans="1:17">
      <c r="A46" s="286">
        <v>56</v>
      </c>
      <c r="B46" s="287" t="s">
        <v>551</v>
      </c>
      <c r="C46" s="286" t="s">
        <v>136</v>
      </c>
      <c r="D46" s="286"/>
      <c r="E46" s="286" t="s">
        <v>282</v>
      </c>
      <c r="F46" s="290"/>
      <c r="G46" s="286"/>
      <c r="H46" s="286"/>
      <c r="I46" s="286" t="s">
        <v>85</v>
      </c>
      <c r="J46" s="286"/>
      <c r="K46" s="286">
        <v>1</v>
      </c>
      <c r="L46" s="286" t="s">
        <v>184</v>
      </c>
      <c r="M46" s="286"/>
      <c r="N46" s="286"/>
      <c r="O46" s="286"/>
      <c r="P46" s="286"/>
      <c r="Q46" s="286"/>
    </row>
    <row r="47" spans="1:17">
      <c r="A47" s="286">
        <v>57</v>
      </c>
      <c r="B47" s="287" t="s">
        <v>552</v>
      </c>
      <c r="C47" s="286" t="s">
        <v>136</v>
      </c>
      <c r="D47" s="286"/>
      <c r="E47" s="286" t="s">
        <v>282</v>
      </c>
      <c r="F47" s="290"/>
      <c r="G47" s="286"/>
      <c r="H47" s="286"/>
      <c r="I47" s="286" t="s">
        <v>85</v>
      </c>
      <c r="J47" s="286"/>
      <c r="K47" s="286">
        <v>1</v>
      </c>
      <c r="L47" s="286" t="s">
        <v>184</v>
      </c>
      <c r="M47" s="286"/>
      <c r="N47" s="286"/>
      <c r="O47" s="286"/>
      <c r="P47" s="286"/>
      <c r="Q47" s="286"/>
    </row>
    <row r="48" spans="1:17">
      <c r="A48" s="286">
        <v>58</v>
      </c>
      <c r="B48" s="287" t="s">
        <v>553</v>
      </c>
      <c r="C48" s="286" t="s">
        <v>136</v>
      </c>
      <c r="D48" s="286" t="s">
        <v>169</v>
      </c>
      <c r="E48" s="286" t="s">
        <v>282</v>
      </c>
      <c r="F48" s="290">
        <f>500000*1.2</f>
        <v>600000</v>
      </c>
      <c r="G48" s="286"/>
      <c r="H48" s="286" t="s">
        <v>585</v>
      </c>
      <c r="I48" s="286" t="s">
        <v>85</v>
      </c>
      <c r="J48" s="286"/>
      <c r="K48" s="286">
        <v>3</v>
      </c>
      <c r="L48" s="286" t="s">
        <v>184</v>
      </c>
      <c r="M48" s="286"/>
      <c r="N48" s="286"/>
      <c r="O48" s="286"/>
      <c r="P48" s="286"/>
      <c r="Q48" s="286"/>
    </row>
    <row r="49" spans="1:17">
      <c r="A49" s="286">
        <v>59</v>
      </c>
      <c r="B49" s="287" t="s">
        <v>554</v>
      </c>
      <c r="C49" s="286" t="s">
        <v>136</v>
      </c>
      <c r="D49" s="286"/>
      <c r="E49" s="286" t="s">
        <v>282</v>
      </c>
      <c r="F49" s="290"/>
      <c r="G49" s="286"/>
      <c r="H49" s="286"/>
      <c r="I49" s="286" t="s">
        <v>85</v>
      </c>
      <c r="J49" s="286"/>
      <c r="K49" s="286"/>
      <c r="L49" s="286" t="s">
        <v>184</v>
      </c>
      <c r="M49" s="286"/>
      <c r="N49" s="286"/>
      <c r="O49" s="286"/>
      <c r="P49" s="286"/>
      <c r="Q49" s="286"/>
    </row>
    <row r="50" spans="1:17">
      <c r="A50" s="286">
        <v>60</v>
      </c>
      <c r="B50" s="287" t="s">
        <v>555</v>
      </c>
      <c r="C50" s="286" t="s">
        <v>136</v>
      </c>
      <c r="D50" s="286"/>
      <c r="E50" s="286" t="s">
        <v>282</v>
      </c>
      <c r="F50" s="290">
        <f>6000*1.2</f>
        <v>7200</v>
      </c>
      <c r="G50" s="286"/>
      <c r="H50" s="286"/>
      <c r="I50" s="286" t="s">
        <v>85</v>
      </c>
      <c r="J50" s="286"/>
      <c r="K50" s="286"/>
      <c r="L50" s="286" t="s">
        <v>184</v>
      </c>
      <c r="M50" s="286"/>
      <c r="N50" s="286"/>
      <c r="O50" s="286"/>
      <c r="P50" s="286"/>
      <c r="Q50" s="286"/>
    </row>
    <row r="51" spans="1:17">
      <c r="A51" s="286">
        <v>61</v>
      </c>
      <c r="B51" s="287" t="s">
        <v>556</v>
      </c>
      <c r="C51" s="286" t="s">
        <v>136</v>
      </c>
      <c r="D51" s="286"/>
      <c r="E51" s="286" t="s">
        <v>282</v>
      </c>
      <c r="F51" s="290"/>
      <c r="G51" s="286"/>
      <c r="H51" s="286" t="s">
        <v>586</v>
      </c>
      <c r="I51" s="286" t="s">
        <v>85</v>
      </c>
      <c r="J51" s="286"/>
      <c r="K51" s="286">
        <v>2</v>
      </c>
      <c r="L51" s="286" t="s">
        <v>184</v>
      </c>
      <c r="M51" s="286"/>
      <c r="N51" s="286"/>
      <c r="O51" s="286"/>
      <c r="P51" s="286"/>
      <c r="Q51" s="286"/>
    </row>
    <row r="52" spans="1:17">
      <c r="A52" s="286">
        <v>62</v>
      </c>
      <c r="B52" s="287" t="s">
        <v>557</v>
      </c>
      <c r="C52" s="286" t="s">
        <v>107</v>
      </c>
      <c r="D52" s="286"/>
      <c r="E52" s="286" t="s">
        <v>282</v>
      </c>
      <c r="F52" s="290"/>
      <c r="G52" s="286"/>
      <c r="H52" s="286" t="s">
        <v>587</v>
      </c>
      <c r="I52" s="286" t="s">
        <v>85</v>
      </c>
      <c r="J52" s="286"/>
      <c r="K52" s="286"/>
      <c r="L52" s="286" t="s">
        <v>184</v>
      </c>
      <c r="M52" s="286"/>
      <c r="N52" s="286"/>
      <c r="O52" s="286"/>
      <c r="P52" s="286"/>
      <c r="Q52" s="286"/>
    </row>
    <row r="53" spans="1:17">
      <c r="A53" s="286">
        <v>63</v>
      </c>
      <c r="B53" s="287" t="s">
        <v>559</v>
      </c>
      <c r="C53" s="286" t="s">
        <v>107</v>
      </c>
      <c r="D53" s="286"/>
      <c r="E53" s="286" t="s">
        <v>282</v>
      </c>
      <c r="F53" s="290"/>
      <c r="G53" s="286"/>
      <c r="H53" s="286"/>
      <c r="I53" s="286" t="s">
        <v>85</v>
      </c>
      <c r="J53" s="286"/>
      <c r="K53" s="286"/>
      <c r="L53" s="286" t="s">
        <v>184</v>
      </c>
      <c r="M53" s="286"/>
      <c r="N53" s="286"/>
      <c r="O53" s="286"/>
      <c r="P53" s="286"/>
      <c r="Q53" s="286"/>
    </row>
    <row r="54" spans="1:17">
      <c r="A54" s="286">
        <v>64</v>
      </c>
      <c r="B54" s="287" t="s">
        <v>561</v>
      </c>
      <c r="C54" s="286" t="s">
        <v>136</v>
      </c>
      <c r="D54" s="286"/>
      <c r="E54" s="286" t="s">
        <v>282</v>
      </c>
      <c r="F54" s="290">
        <v>4000</v>
      </c>
      <c r="G54" s="286"/>
      <c r="H54" s="286" t="s">
        <v>585</v>
      </c>
      <c r="I54" s="286" t="s">
        <v>85</v>
      </c>
      <c r="J54" s="286"/>
      <c r="K54" s="286">
        <v>3</v>
      </c>
      <c r="L54" s="286" t="s">
        <v>184</v>
      </c>
      <c r="M54" s="286"/>
      <c r="N54" s="286"/>
      <c r="O54" s="286"/>
      <c r="P54" s="286"/>
      <c r="Q54" s="286"/>
    </row>
    <row r="55" spans="1:17">
      <c r="A55" s="286">
        <v>65</v>
      </c>
      <c r="B55" s="287" t="s">
        <v>562</v>
      </c>
      <c r="C55" s="286" t="s">
        <v>136</v>
      </c>
      <c r="D55" s="286"/>
      <c r="E55" s="286" t="s">
        <v>282</v>
      </c>
      <c r="F55" s="290">
        <v>4000</v>
      </c>
      <c r="G55" s="286"/>
      <c r="H55" s="286" t="s">
        <v>585</v>
      </c>
      <c r="I55" s="286" t="s">
        <v>85</v>
      </c>
      <c r="J55" s="286"/>
      <c r="K55" s="286">
        <v>3</v>
      </c>
      <c r="L55" s="286" t="s">
        <v>184</v>
      </c>
      <c r="M55" s="286"/>
      <c r="N55" s="286"/>
      <c r="O55" s="286"/>
      <c r="P55" s="286"/>
      <c r="Q55" s="286"/>
    </row>
    <row r="56" spans="1:17">
      <c r="A56" s="286">
        <v>66</v>
      </c>
      <c r="B56" s="287" t="s">
        <v>563</v>
      </c>
      <c r="C56" s="286" t="s">
        <v>136</v>
      </c>
      <c r="D56" s="286"/>
      <c r="E56" s="286" t="s">
        <v>282</v>
      </c>
      <c r="F56" s="290">
        <v>4000</v>
      </c>
      <c r="G56" s="286"/>
      <c r="H56" s="286" t="s">
        <v>585</v>
      </c>
      <c r="I56" s="286" t="s">
        <v>85</v>
      </c>
      <c r="J56" s="286"/>
      <c r="K56" s="286">
        <v>3</v>
      </c>
      <c r="L56" s="286" t="s">
        <v>184</v>
      </c>
      <c r="M56" s="286"/>
      <c r="N56" s="286"/>
      <c r="O56" s="286"/>
      <c r="P56" s="286"/>
      <c r="Q56" s="286"/>
    </row>
    <row r="57" spans="1:17">
      <c r="A57" s="286">
        <v>67</v>
      </c>
      <c r="B57" s="287" t="s">
        <v>564</v>
      </c>
      <c r="C57" s="286" t="s">
        <v>136</v>
      </c>
      <c r="D57" s="286"/>
      <c r="E57" s="286" t="s">
        <v>282</v>
      </c>
      <c r="F57" s="290">
        <v>4000</v>
      </c>
      <c r="G57" s="286"/>
      <c r="H57" s="286" t="s">
        <v>585</v>
      </c>
      <c r="I57" s="286" t="s">
        <v>85</v>
      </c>
      <c r="J57" s="286"/>
      <c r="K57" s="286">
        <v>3</v>
      </c>
      <c r="L57" s="286" t="s">
        <v>184</v>
      </c>
      <c r="M57" s="286"/>
      <c r="N57" s="286"/>
      <c r="O57" s="286"/>
      <c r="P57" s="286"/>
      <c r="Q57" s="286"/>
    </row>
    <row r="58" spans="1:17">
      <c r="A58" s="286">
        <v>68</v>
      </c>
      <c r="B58" s="287" t="s">
        <v>565</v>
      </c>
      <c r="C58" s="286" t="s">
        <v>136</v>
      </c>
      <c r="D58" s="286"/>
      <c r="E58" s="286" t="s">
        <v>282</v>
      </c>
      <c r="F58" s="290">
        <v>4000</v>
      </c>
      <c r="G58" s="286"/>
      <c r="H58" s="286" t="s">
        <v>585</v>
      </c>
      <c r="I58" s="286" t="s">
        <v>85</v>
      </c>
      <c r="J58" s="286"/>
      <c r="K58" s="286">
        <v>3</v>
      </c>
      <c r="L58" s="286" t="s">
        <v>184</v>
      </c>
      <c r="M58" s="286"/>
      <c r="N58" s="286"/>
      <c r="O58" s="286"/>
      <c r="P58" s="286"/>
      <c r="Q58" s="286"/>
    </row>
    <row r="59" spans="1:17">
      <c r="A59" s="286">
        <v>69</v>
      </c>
      <c r="B59" s="287" t="s">
        <v>566</v>
      </c>
      <c r="C59" s="286" t="s">
        <v>136</v>
      </c>
      <c r="D59" s="286"/>
      <c r="E59" s="286" t="s">
        <v>282</v>
      </c>
      <c r="F59" s="290">
        <v>4000</v>
      </c>
      <c r="G59" s="286"/>
      <c r="H59" s="286" t="s">
        <v>585</v>
      </c>
      <c r="I59" s="286" t="s">
        <v>85</v>
      </c>
      <c r="J59" s="286"/>
      <c r="K59" s="286">
        <v>3</v>
      </c>
      <c r="L59" s="286" t="s">
        <v>184</v>
      </c>
      <c r="M59" s="286"/>
      <c r="N59" s="286"/>
      <c r="O59" s="286"/>
      <c r="P59" s="286"/>
      <c r="Q59" s="286"/>
    </row>
    <row r="60" spans="1:17">
      <c r="A60" s="286">
        <v>70</v>
      </c>
      <c r="B60" s="287" t="s">
        <v>567</v>
      </c>
      <c r="C60" s="286" t="s">
        <v>136</v>
      </c>
      <c r="D60" s="286"/>
      <c r="E60" s="286" t="s">
        <v>282</v>
      </c>
      <c r="F60" s="290">
        <v>10000</v>
      </c>
      <c r="G60" s="286"/>
      <c r="H60" s="286" t="s">
        <v>585</v>
      </c>
      <c r="I60" s="286" t="s">
        <v>85</v>
      </c>
      <c r="J60" s="286"/>
      <c r="K60" s="286">
        <v>3</v>
      </c>
      <c r="L60" s="286" t="s">
        <v>184</v>
      </c>
      <c r="M60" s="286"/>
      <c r="N60" s="286"/>
      <c r="O60" s="286"/>
      <c r="P60" s="286"/>
      <c r="Q60" s="286"/>
    </row>
    <row r="61" spans="1:17">
      <c r="A61" s="286">
        <v>71</v>
      </c>
      <c r="B61" s="287" t="s">
        <v>568</v>
      </c>
      <c r="C61" s="286" t="s">
        <v>107</v>
      </c>
      <c r="D61" s="286"/>
      <c r="E61" s="286" t="s">
        <v>282</v>
      </c>
      <c r="F61" s="290"/>
      <c r="G61" s="286"/>
      <c r="H61" s="286"/>
      <c r="I61" s="286" t="s">
        <v>85</v>
      </c>
      <c r="J61" s="286"/>
      <c r="K61" s="286"/>
      <c r="L61" s="286"/>
      <c r="M61" s="286"/>
      <c r="N61" s="286"/>
      <c r="O61" s="286"/>
      <c r="P61" s="286"/>
      <c r="Q61" s="286"/>
    </row>
    <row r="62" spans="1:17">
      <c r="A62" s="286">
        <v>72</v>
      </c>
      <c r="B62" s="287" t="s">
        <v>569</v>
      </c>
      <c r="C62" s="286" t="s">
        <v>107</v>
      </c>
      <c r="D62" s="286"/>
      <c r="E62" s="286" t="s">
        <v>282</v>
      </c>
      <c r="F62" s="290"/>
      <c r="G62" s="286"/>
      <c r="H62" s="286"/>
      <c r="I62" s="286" t="s">
        <v>85</v>
      </c>
      <c r="J62" s="286"/>
      <c r="K62" s="286"/>
      <c r="L62" s="286"/>
      <c r="M62" s="286"/>
      <c r="N62" s="286"/>
      <c r="O62" s="286"/>
      <c r="P62" s="286"/>
      <c r="Q62" s="286"/>
    </row>
    <row r="63" spans="1:17">
      <c r="A63" s="286">
        <v>73</v>
      </c>
      <c r="B63" s="287"/>
      <c r="C63" s="286"/>
      <c r="D63" s="286"/>
      <c r="E63" s="286"/>
      <c r="F63" s="290"/>
      <c r="G63" s="286"/>
      <c r="H63" s="286"/>
      <c r="I63" s="286"/>
      <c r="J63" s="286"/>
      <c r="K63" s="286"/>
      <c r="L63" s="286"/>
      <c r="M63" s="286"/>
      <c r="N63" s="286"/>
      <c r="O63" s="286"/>
      <c r="P63" s="286"/>
      <c r="Q63" s="286"/>
    </row>
    <row r="64" spans="1:17">
      <c r="A64" s="286">
        <v>74</v>
      </c>
      <c r="B64" s="287"/>
      <c r="C64" s="286"/>
      <c r="D64" s="286"/>
      <c r="E64" s="286"/>
      <c r="F64" s="290"/>
      <c r="G64" s="286"/>
      <c r="H64" s="286"/>
      <c r="I64" s="286"/>
      <c r="J64" s="286"/>
      <c r="K64" s="286"/>
      <c r="L64" s="286"/>
      <c r="M64" s="286"/>
      <c r="N64" s="286"/>
      <c r="O64" s="286"/>
      <c r="P64" s="286"/>
      <c r="Q64" s="286"/>
    </row>
    <row r="65" spans="1:17">
      <c r="A65" s="286">
        <v>75</v>
      </c>
      <c r="B65" s="287"/>
      <c r="C65" s="286"/>
      <c r="D65" s="286"/>
      <c r="E65" s="286"/>
      <c r="F65" s="290"/>
      <c r="G65" s="286"/>
      <c r="H65" s="286"/>
      <c r="I65" s="286"/>
      <c r="J65" s="286"/>
      <c r="K65" s="286"/>
      <c r="L65" s="286"/>
      <c r="M65" s="286"/>
      <c r="N65" s="286"/>
      <c r="O65" s="286"/>
      <c r="P65" s="286"/>
      <c r="Q65" s="286"/>
    </row>
    <row r="66" spans="1:17">
      <c r="A66" s="286">
        <v>76</v>
      </c>
      <c r="B66" s="287"/>
      <c r="C66" s="286"/>
      <c r="D66" s="286"/>
      <c r="E66" s="286"/>
      <c r="F66" s="290"/>
      <c r="G66" s="286"/>
      <c r="H66" s="286"/>
      <c r="I66" s="286"/>
      <c r="J66" s="286"/>
      <c r="K66" s="286"/>
      <c r="L66" s="286"/>
      <c r="M66" s="286"/>
      <c r="N66" s="286"/>
      <c r="O66" s="286"/>
      <c r="P66" s="286"/>
      <c r="Q66" s="286"/>
    </row>
    <row r="67" spans="1:17">
      <c r="A67" s="286">
        <v>77</v>
      </c>
      <c r="B67" s="287"/>
      <c r="C67" s="286"/>
      <c r="D67" s="286"/>
      <c r="E67" s="286"/>
      <c r="F67" s="290"/>
      <c r="G67" s="286"/>
      <c r="H67" s="286"/>
      <c r="I67" s="286"/>
      <c r="J67" s="286"/>
      <c r="K67" s="286"/>
      <c r="L67" s="286"/>
      <c r="M67" s="286"/>
      <c r="N67" s="286"/>
      <c r="O67" s="286"/>
      <c r="P67" s="286"/>
      <c r="Q67" s="286"/>
    </row>
    <row r="68" spans="1:17">
      <c r="A68" s="286">
        <v>78</v>
      </c>
      <c r="B68" s="287"/>
      <c r="C68" s="286"/>
      <c r="D68" s="286"/>
      <c r="E68" s="286"/>
      <c r="F68" s="290"/>
      <c r="G68" s="286"/>
      <c r="H68" s="286"/>
      <c r="I68" s="286"/>
      <c r="J68" s="286"/>
      <c r="K68" s="286"/>
      <c r="L68" s="286"/>
      <c r="M68" s="286"/>
      <c r="N68" s="286"/>
      <c r="O68" s="286"/>
      <c r="P68" s="286"/>
      <c r="Q68" s="286"/>
    </row>
    <row r="69" spans="1:17">
      <c r="A69" s="286">
        <v>79</v>
      </c>
      <c r="B69" s="287"/>
      <c r="C69" s="286"/>
      <c r="D69" s="286"/>
      <c r="E69" s="286"/>
      <c r="F69" s="290"/>
      <c r="G69" s="286"/>
      <c r="H69" s="286"/>
      <c r="I69" s="286"/>
      <c r="J69" s="286"/>
      <c r="K69" s="286"/>
      <c r="L69" s="286"/>
      <c r="M69" s="286"/>
      <c r="N69" s="286"/>
      <c r="O69" s="286"/>
      <c r="P69" s="286"/>
      <c r="Q69" s="286"/>
    </row>
    <row r="70" spans="1:17">
      <c r="A70" s="286">
        <v>80</v>
      </c>
      <c r="B70" s="287"/>
      <c r="C70" s="286"/>
      <c r="D70" s="286"/>
      <c r="E70" s="286"/>
      <c r="F70" s="290"/>
      <c r="G70" s="286"/>
      <c r="H70" s="286"/>
      <c r="I70" s="286"/>
      <c r="J70" s="286"/>
      <c r="K70" s="286"/>
      <c r="L70" s="286"/>
      <c r="M70" s="286"/>
      <c r="N70" s="286"/>
      <c r="O70" s="286"/>
      <c r="P70" s="286"/>
      <c r="Q70" s="286"/>
    </row>
    <row r="71" spans="1:17">
      <c r="A71" s="286">
        <v>81</v>
      </c>
      <c r="B71" s="287"/>
      <c r="C71" s="286"/>
      <c r="D71" s="286"/>
      <c r="E71" s="286"/>
      <c r="F71" s="290"/>
      <c r="G71" s="286"/>
      <c r="H71" s="286"/>
      <c r="I71" s="286"/>
      <c r="J71" s="286"/>
      <c r="K71" s="286"/>
      <c r="L71" s="286"/>
      <c r="M71" s="286"/>
      <c r="N71" s="286"/>
      <c r="O71" s="286"/>
      <c r="P71" s="286"/>
      <c r="Q71" s="286"/>
    </row>
    <row r="72" spans="1:17">
      <c r="A72" s="286">
        <v>82</v>
      </c>
      <c r="B72" s="287"/>
      <c r="C72" s="286"/>
      <c r="D72" s="286"/>
      <c r="E72" s="286"/>
      <c r="F72" s="290"/>
      <c r="G72" s="286"/>
      <c r="H72" s="286"/>
      <c r="I72" s="286"/>
      <c r="J72" s="286"/>
      <c r="K72" s="286"/>
      <c r="L72" s="286"/>
      <c r="M72" s="286"/>
      <c r="N72" s="286"/>
      <c r="O72" s="286"/>
      <c r="P72" s="286"/>
      <c r="Q72" s="286"/>
    </row>
    <row r="73" spans="1:17">
      <c r="A73" s="286">
        <v>83</v>
      </c>
      <c r="B73" s="287"/>
      <c r="C73" s="286"/>
      <c r="D73" s="286"/>
      <c r="E73" s="286"/>
      <c r="F73" s="290"/>
      <c r="G73" s="286"/>
      <c r="H73" s="286"/>
      <c r="I73" s="286"/>
      <c r="J73" s="286"/>
      <c r="K73" s="286"/>
      <c r="L73" s="286"/>
      <c r="M73" s="286"/>
      <c r="N73" s="286"/>
      <c r="O73" s="286"/>
      <c r="P73" s="286"/>
      <c r="Q73" s="286"/>
    </row>
    <row r="74" spans="1:17">
      <c r="A74" s="286">
        <v>84</v>
      </c>
      <c r="B74" s="287"/>
      <c r="C74" s="286"/>
      <c r="D74" s="286"/>
      <c r="E74" s="286"/>
      <c r="F74" s="290"/>
      <c r="G74" s="286"/>
      <c r="H74" s="286"/>
      <c r="I74" s="286"/>
      <c r="J74" s="286"/>
      <c r="K74" s="286"/>
      <c r="L74" s="286"/>
      <c r="M74" s="286"/>
      <c r="N74" s="286"/>
      <c r="O74" s="286"/>
      <c r="P74" s="286"/>
      <c r="Q74" s="286"/>
    </row>
    <row r="75" spans="1:17">
      <c r="A75" s="286">
        <v>85</v>
      </c>
      <c r="B75" s="287"/>
      <c r="C75" s="286"/>
      <c r="D75" s="286"/>
      <c r="E75" s="286"/>
      <c r="F75" s="290"/>
      <c r="G75" s="286"/>
      <c r="H75" s="286"/>
      <c r="I75" s="286"/>
      <c r="J75" s="286"/>
      <c r="K75" s="286"/>
      <c r="L75" s="286"/>
      <c r="M75" s="286"/>
      <c r="N75" s="286"/>
      <c r="O75" s="286"/>
      <c r="P75" s="286"/>
      <c r="Q75" s="286"/>
    </row>
    <row r="76" spans="1:17">
      <c r="A76" s="286">
        <v>86</v>
      </c>
      <c r="B76" s="287"/>
      <c r="C76" s="286"/>
      <c r="D76" s="286"/>
      <c r="E76" s="286"/>
      <c r="F76" s="290"/>
      <c r="G76" s="286"/>
      <c r="H76" s="286"/>
      <c r="I76" s="286"/>
      <c r="J76" s="286"/>
      <c r="K76" s="286"/>
      <c r="L76" s="286"/>
      <c r="M76" s="286"/>
      <c r="N76" s="286"/>
      <c r="O76" s="286"/>
      <c r="P76" s="286"/>
      <c r="Q76" s="286"/>
    </row>
    <row r="77" spans="1:17">
      <c r="A77" s="286">
        <v>87</v>
      </c>
      <c r="B77" s="287"/>
      <c r="C77" s="286"/>
      <c r="D77" s="286"/>
      <c r="E77" s="286"/>
      <c r="F77" s="290"/>
      <c r="G77" s="286"/>
      <c r="H77" s="286"/>
      <c r="I77" s="286"/>
      <c r="J77" s="286"/>
      <c r="K77" s="286"/>
      <c r="L77" s="286"/>
      <c r="M77" s="286"/>
      <c r="N77" s="286"/>
      <c r="O77" s="286"/>
      <c r="P77" s="286"/>
      <c r="Q77" s="286"/>
    </row>
    <row r="78" spans="1:17">
      <c r="A78" s="286">
        <v>88</v>
      </c>
      <c r="B78" s="287"/>
      <c r="C78" s="286"/>
      <c r="D78" s="286"/>
      <c r="E78" s="286"/>
      <c r="F78" s="290"/>
      <c r="G78" s="286"/>
      <c r="H78" s="286"/>
      <c r="I78" s="286"/>
      <c r="J78" s="286"/>
      <c r="K78" s="286"/>
      <c r="L78" s="286"/>
      <c r="M78" s="286"/>
      <c r="N78" s="286"/>
      <c r="O78" s="286"/>
      <c r="P78" s="286"/>
      <c r="Q78" s="286"/>
    </row>
    <row r="79" spans="1:17">
      <c r="A79" s="286">
        <v>89</v>
      </c>
      <c r="B79" s="287"/>
      <c r="C79" s="286"/>
      <c r="D79" s="286"/>
      <c r="E79" s="286"/>
      <c r="F79" s="290"/>
      <c r="G79" s="286"/>
      <c r="H79" s="286"/>
      <c r="I79" s="286"/>
      <c r="J79" s="286"/>
      <c r="K79" s="286"/>
      <c r="L79" s="286"/>
      <c r="M79" s="286"/>
      <c r="N79" s="286"/>
      <c r="O79" s="286"/>
      <c r="P79" s="286"/>
      <c r="Q79" s="286"/>
    </row>
    <row r="80" spans="1:17">
      <c r="A80" s="286">
        <v>90</v>
      </c>
      <c r="B80" s="287"/>
      <c r="C80" s="286"/>
      <c r="D80" s="286"/>
      <c r="E80" s="286"/>
      <c r="F80" s="290"/>
      <c r="G80" s="286"/>
      <c r="H80" s="286"/>
      <c r="I80" s="286"/>
      <c r="J80" s="286"/>
      <c r="K80" s="286"/>
      <c r="L80" s="286"/>
      <c r="M80" s="286"/>
      <c r="N80" s="286"/>
      <c r="O80" s="286"/>
      <c r="P80" s="286"/>
      <c r="Q80" s="286"/>
    </row>
    <row r="81" spans="1:17">
      <c r="A81" s="286">
        <v>91</v>
      </c>
      <c r="B81" s="287"/>
      <c r="C81" s="286"/>
      <c r="D81" s="286"/>
      <c r="E81" s="286"/>
      <c r="F81" s="290"/>
      <c r="G81" s="286"/>
      <c r="H81" s="286"/>
      <c r="I81" s="286"/>
      <c r="J81" s="286"/>
      <c r="K81" s="286"/>
      <c r="L81" s="286"/>
      <c r="M81" s="286"/>
      <c r="N81" s="286"/>
      <c r="O81" s="286"/>
      <c r="P81" s="286"/>
      <c r="Q81" s="286"/>
    </row>
    <row r="82" spans="1:17">
      <c r="A82" s="286">
        <v>92</v>
      </c>
      <c r="B82" s="287"/>
      <c r="C82" s="286"/>
      <c r="D82" s="286"/>
      <c r="E82" s="286"/>
      <c r="F82" s="290"/>
      <c r="G82" s="286"/>
      <c r="H82" s="286"/>
      <c r="I82" s="286"/>
      <c r="J82" s="286"/>
      <c r="K82" s="286"/>
      <c r="L82" s="286"/>
      <c r="M82" s="286"/>
      <c r="N82" s="286"/>
      <c r="O82" s="286"/>
      <c r="P82" s="286"/>
      <c r="Q82" s="286"/>
    </row>
    <row r="83" spans="1:17">
      <c r="A83" s="286">
        <v>93</v>
      </c>
      <c r="B83" s="287"/>
      <c r="C83" s="286"/>
      <c r="D83" s="286"/>
      <c r="E83" s="286"/>
      <c r="F83" s="290"/>
      <c r="G83" s="286"/>
      <c r="H83" s="286"/>
      <c r="I83" s="286"/>
      <c r="J83" s="286"/>
      <c r="K83" s="286"/>
      <c r="L83" s="286"/>
      <c r="M83" s="286"/>
      <c r="N83" s="286"/>
      <c r="O83" s="286"/>
      <c r="P83" s="286"/>
      <c r="Q83" s="286"/>
    </row>
    <row r="84" spans="1:17">
      <c r="A84" s="286">
        <v>94</v>
      </c>
      <c r="B84" s="287"/>
      <c r="C84" s="286"/>
      <c r="D84" s="286"/>
      <c r="E84" s="286"/>
      <c r="F84" s="290"/>
      <c r="G84" s="286"/>
      <c r="H84" s="286"/>
      <c r="I84" s="286"/>
      <c r="J84" s="286"/>
      <c r="K84" s="286"/>
      <c r="L84" s="286"/>
      <c r="M84" s="286"/>
      <c r="N84" s="286"/>
      <c r="O84" s="286"/>
      <c r="P84" s="286"/>
      <c r="Q84" s="286"/>
    </row>
    <row r="85" spans="1:17">
      <c r="A85" s="286">
        <v>95</v>
      </c>
      <c r="B85" s="287"/>
      <c r="C85" s="286"/>
      <c r="D85" s="286"/>
      <c r="E85" s="286"/>
      <c r="F85" s="290"/>
      <c r="G85" s="286"/>
      <c r="H85" s="286"/>
      <c r="I85" s="286"/>
      <c r="J85" s="286"/>
      <c r="K85" s="286"/>
      <c r="L85" s="286"/>
      <c r="M85" s="286"/>
      <c r="N85" s="286"/>
      <c r="O85" s="286"/>
      <c r="P85" s="286"/>
      <c r="Q85" s="286"/>
    </row>
    <row r="86" spans="1:17">
      <c r="A86" s="286">
        <v>96</v>
      </c>
      <c r="B86" s="287"/>
      <c r="C86" s="286"/>
      <c r="D86" s="286"/>
      <c r="E86" s="286"/>
      <c r="F86" s="290"/>
      <c r="G86" s="286"/>
      <c r="H86" s="286"/>
      <c r="I86" s="286"/>
      <c r="J86" s="286"/>
      <c r="K86" s="286"/>
      <c r="L86" s="286"/>
      <c r="M86" s="286"/>
      <c r="N86" s="286"/>
      <c r="O86" s="286"/>
      <c r="P86" s="286"/>
      <c r="Q86" s="286"/>
    </row>
    <row r="87" spans="1:17">
      <c r="A87" s="286">
        <v>97</v>
      </c>
      <c r="B87" s="287"/>
      <c r="C87" s="286"/>
      <c r="D87" s="286"/>
      <c r="E87" s="286"/>
      <c r="F87" s="290"/>
      <c r="G87" s="286"/>
      <c r="H87" s="286"/>
      <c r="I87" s="286"/>
      <c r="J87" s="286"/>
      <c r="K87" s="286"/>
      <c r="L87" s="286"/>
      <c r="M87" s="286"/>
      <c r="N87" s="286"/>
      <c r="O87" s="286"/>
      <c r="P87" s="286"/>
      <c r="Q87" s="286"/>
    </row>
    <row r="88" spans="1:17">
      <c r="A88" s="286">
        <v>98</v>
      </c>
      <c r="B88" s="287"/>
      <c r="C88" s="286"/>
      <c r="D88" s="286"/>
      <c r="E88" s="286"/>
      <c r="F88" s="290"/>
      <c r="G88" s="286"/>
      <c r="H88" s="286"/>
      <c r="I88" s="286"/>
      <c r="J88" s="286"/>
      <c r="K88" s="286"/>
      <c r="L88" s="286"/>
      <c r="M88" s="286"/>
      <c r="N88" s="286"/>
      <c r="O88" s="286"/>
      <c r="P88" s="286"/>
      <c r="Q88" s="286"/>
    </row>
    <row r="89" spans="1:17">
      <c r="A89" s="286">
        <v>99</v>
      </c>
      <c r="B89" s="287"/>
      <c r="C89" s="286"/>
      <c r="D89" s="286"/>
      <c r="E89" s="286"/>
      <c r="F89" s="290"/>
      <c r="G89" s="286"/>
      <c r="H89" s="286"/>
      <c r="I89" s="286"/>
      <c r="J89" s="286"/>
      <c r="K89" s="286"/>
      <c r="L89" s="286"/>
      <c r="M89" s="286"/>
      <c r="N89" s="286"/>
      <c r="O89" s="286"/>
      <c r="P89" s="286"/>
      <c r="Q89" s="286"/>
    </row>
    <row r="90" spans="1:17">
      <c r="A90" s="286">
        <v>100</v>
      </c>
      <c r="B90" s="287"/>
      <c r="C90" s="286"/>
      <c r="D90" s="286"/>
      <c r="E90" s="286"/>
      <c r="F90" s="290"/>
      <c r="G90" s="286"/>
      <c r="H90" s="286"/>
      <c r="I90" s="286"/>
      <c r="J90" s="286"/>
      <c r="K90" s="286"/>
      <c r="L90" s="286"/>
      <c r="M90" s="286"/>
      <c r="N90" s="286"/>
      <c r="O90" s="286"/>
      <c r="P90" s="286"/>
      <c r="Q90" s="286"/>
    </row>
  </sheetData>
  <mergeCells count="1">
    <mergeCell ref="B6:H6"/>
  </mergeCells>
  <conditionalFormatting sqref="C8:C90">
    <cfRule type="containsText" dxfId="270" priority="2" operator="containsText" text="zakup">
      <formula>NOT(ISERROR(SEARCH("zakup",C8)))</formula>
    </cfRule>
    <cfRule type="containsText" dxfId="269" priority="3" operator="containsText" text="relokacja">
      <formula>NOT(ISERROR(SEARCH("relokacja",C8)))</formula>
    </cfRule>
  </conditionalFormatting>
  <conditionalFormatting sqref="D8:D9 D12:D90">
    <cfRule type="containsText" dxfId="268" priority="1" operator="containsText" text="przetarg">
      <formula>NOT(ISERROR(SEARCH("przetarg",D8)))</formula>
    </cfRule>
  </conditionalFormatting>
  <dataValidations count="6">
    <dataValidation type="list" allowBlank="1" showInputMessage="1" showErrorMessage="1" sqref="C8:C90" xr:uid="{00000000-0002-0000-1300-000000000000}">
      <formula1>"relokacja,zakup,inne"</formula1>
    </dataValidation>
    <dataValidation type="list" allowBlank="1" showInputMessage="1" showErrorMessage="1" sqref="D8:D9 D12:D90" xr:uid="{00000000-0002-0000-1300-000001000000}">
      <formula1>"przetarg"</formula1>
    </dataValidation>
    <dataValidation type="list" allowBlank="1" showInputMessage="1" showErrorMessage="1" sqref="L8:L9 L12:L90" xr:uid="{00000000-0002-0000-1300-000002000000}">
      <formula1>"KPO I,KPO II"</formula1>
    </dataValidation>
    <dataValidation type="list" allowBlank="1" showInputMessage="1" sqref="O8:O90" xr:uid="{00000000-0002-0000-1300-000003000000}">
      <mc:AlternateContent xmlns:x12ac="http://schemas.microsoft.com/office/spreadsheetml/2011/1/ac" xmlns:mc="http://schemas.openxmlformats.org/markup-compatibility/2006">
        <mc:Choice Requires="x12ac">
          <x12ac:list>brak," tak, jakie:"</x12ac:list>
        </mc:Choice>
        <mc:Fallback>
          <formula1>"brak, tak, jakie:"</formula1>
        </mc:Fallback>
      </mc:AlternateContent>
    </dataValidation>
    <dataValidation type="list" allowBlank="1" showInputMessage="1" sqref="N8:N90" xr:uid="{00000000-0002-0000-1300-000004000000}">
      <formula1>"centralne z budynku, agregat indywidualny, brak"</formula1>
    </dataValidation>
    <dataValidation type="list" allowBlank="1" showInputMessage="1" sqref="M8:M90" xr:uid="{00000000-0002-0000-1300-000005000000}">
      <formula1>"1 fazowe, 3 fazowe"</formula1>
    </dataValidation>
  </dataValidations>
  <pageMargins left="0.25" right="0.25" top="0.75" bottom="0.75" header="0.3" footer="0.3"/>
  <pageSetup paperSize="9" scale="43" orientation="landscape" copies="3"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2:N90"/>
  <sheetViews>
    <sheetView showGridLines="0" zoomScale="85" zoomScaleNormal="85" workbookViewId="0">
      <selection activeCell="E45" sqref="E45"/>
    </sheetView>
  </sheetViews>
  <sheetFormatPr defaultColWidth="8.85546875" defaultRowHeight="15"/>
  <cols>
    <col min="1" max="1" width="9.7109375" style="169" customWidth="1"/>
    <col min="2" max="2" width="71.85546875" style="169" bestFit="1"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4" s="276" customFormat="1">
      <c r="A2" s="276" t="s">
        <v>94</v>
      </c>
      <c r="B2" s="279" t="s">
        <v>491</v>
      </c>
      <c r="C2" s="280"/>
      <c r="D2" s="280"/>
      <c r="E2" s="280"/>
      <c r="F2" s="280"/>
      <c r="G2" s="280"/>
      <c r="H2" s="280"/>
    </row>
    <row r="3" spans="1:14">
      <c r="A3" s="169" t="s">
        <v>176</v>
      </c>
      <c r="B3" s="278">
        <f>SUM(Tabela111122126[Planowany budżet w '[zł']])</f>
        <v>595000</v>
      </c>
      <c r="C3" s="275"/>
      <c r="D3" s="275"/>
      <c r="E3" s="275"/>
      <c r="F3" s="275"/>
      <c r="G3" s="275"/>
      <c r="H3" s="275"/>
    </row>
    <row r="4" spans="1:14">
      <c r="A4" s="169" t="s">
        <v>96</v>
      </c>
      <c r="B4" s="278" t="s">
        <v>492</v>
      </c>
      <c r="C4" s="275"/>
      <c r="D4" s="275"/>
      <c r="E4" s="275"/>
      <c r="F4" s="275"/>
      <c r="G4" s="275"/>
      <c r="H4" s="275"/>
    </row>
    <row r="5" spans="1:14" s="276" customFormat="1">
      <c r="B5" s="277"/>
      <c r="C5" s="277"/>
      <c r="D5" s="277"/>
      <c r="E5" s="277"/>
      <c r="F5" s="277"/>
      <c r="G5" s="277"/>
      <c r="H5" s="277"/>
    </row>
    <row r="6" spans="1:14">
      <c r="B6" s="389"/>
      <c r="C6" s="389"/>
      <c r="D6" s="389"/>
      <c r="E6" s="389"/>
      <c r="F6" s="389"/>
      <c r="G6" s="389"/>
      <c r="H6" s="389"/>
    </row>
    <row r="7" spans="1:14"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c r="M7" s="356" t="s">
        <v>588</v>
      </c>
      <c r="N7" s="356" t="s">
        <v>589</v>
      </c>
    </row>
    <row r="8" spans="1:14" ht="14.25" customHeight="1" thickTop="1">
      <c r="A8" s="286">
        <v>1</v>
      </c>
      <c r="B8" s="287" t="s">
        <v>493</v>
      </c>
      <c r="C8" s="286" t="s">
        <v>107</v>
      </c>
      <c r="D8" s="286"/>
      <c r="E8" s="286" t="s">
        <v>282</v>
      </c>
      <c r="F8" s="288"/>
      <c r="G8" s="286"/>
      <c r="H8" s="289" t="s">
        <v>578</v>
      </c>
      <c r="I8" s="286" t="s">
        <v>85</v>
      </c>
      <c r="J8" s="286"/>
      <c r="K8" s="286"/>
      <c r="L8" s="286" t="s">
        <v>184</v>
      </c>
      <c r="M8" s="286"/>
      <c r="N8" s="286"/>
    </row>
    <row r="9" spans="1:14" ht="14.25" customHeight="1">
      <c r="A9" s="286">
        <v>2</v>
      </c>
      <c r="B9" s="287" t="s">
        <v>590</v>
      </c>
      <c r="C9" s="286" t="s">
        <v>136</v>
      </c>
      <c r="D9" s="286"/>
      <c r="E9" s="286" t="s">
        <v>282</v>
      </c>
      <c r="F9" s="290">
        <v>15000</v>
      </c>
      <c r="G9" s="286"/>
      <c r="H9" s="291"/>
      <c r="I9" s="286" t="s">
        <v>85</v>
      </c>
      <c r="J9" s="286"/>
      <c r="K9" s="286"/>
      <c r="L9" s="286" t="s">
        <v>184</v>
      </c>
      <c r="M9" s="286"/>
      <c r="N9" s="286"/>
    </row>
    <row r="10" spans="1:14" ht="14.25" customHeight="1">
      <c r="A10" s="286">
        <v>3</v>
      </c>
      <c r="B10" s="287" t="s">
        <v>501</v>
      </c>
      <c r="C10" s="286" t="s">
        <v>136</v>
      </c>
      <c r="D10" s="286"/>
      <c r="E10" s="286" t="s">
        <v>282</v>
      </c>
      <c r="F10" s="290">
        <v>35000</v>
      </c>
      <c r="G10" s="286"/>
      <c r="H10" s="286"/>
      <c r="I10" s="286"/>
      <c r="J10" s="286"/>
      <c r="K10" s="286"/>
      <c r="L10" s="286"/>
      <c r="M10" s="286"/>
      <c r="N10" s="286"/>
    </row>
    <row r="11" spans="1:14" ht="14.25" customHeight="1">
      <c r="A11" s="286">
        <v>4</v>
      </c>
      <c r="B11" s="287" t="s">
        <v>579</v>
      </c>
      <c r="C11" s="286" t="s">
        <v>107</v>
      </c>
      <c r="D11" s="286"/>
      <c r="E11" s="286" t="s">
        <v>282</v>
      </c>
      <c r="F11" s="290"/>
      <c r="G11" s="286"/>
      <c r="H11" s="291" t="s">
        <v>578</v>
      </c>
      <c r="I11" s="286" t="s">
        <v>85</v>
      </c>
      <c r="J11" s="286"/>
      <c r="K11" s="286"/>
      <c r="L11" s="286" t="s">
        <v>184</v>
      </c>
      <c r="M11" s="286"/>
      <c r="N11" s="286"/>
    </row>
    <row r="12" spans="1:14" ht="14.25" customHeight="1">
      <c r="A12" s="286">
        <v>5</v>
      </c>
      <c r="B12" s="287" t="s">
        <v>504</v>
      </c>
      <c r="C12" s="286" t="s">
        <v>107</v>
      </c>
      <c r="D12" s="286"/>
      <c r="E12" s="286" t="s">
        <v>282</v>
      </c>
      <c r="F12" s="290"/>
      <c r="G12" s="286"/>
      <c r="H12" s="289"/>
      <c r="I12" s="286" t="s">
        <v>85</v>
      </c>
      <c r="J12" s="286"/>
      <c r="K12" s="286"/>
      <c r="L12" s="286" t="s">
        <v>184</v>
      </c>
      <c r="M12" s="286"/>
      <c r="N12" s="286"/>
    </row>
    <row r="13" spans="1:14" ht="14.25" customHeight="1">
      <c r="A13" s="286">
        <v>6</v>
      </c>
      <c r="B13" s="287" t="s">
        <v>506</v>
      </c>
      <c r="C13" s="286" t="s">
        <v>107</v>
      </c>
      <c r="D13" s="286"/>
      <c r="E13" s="286" t="s">
        <v>282</v>
      </c>
      <c r="F13" s="290"/>
      <c r="G13" s="286"/>
      <c r="H13" s="286" t="s">
        <v>580</v>
      </c>
      <c r="I13" s="286" t="s">
        <v>85</v>
      </c>
      <c r="J13" s="286"/>
      <c r="K13" s="286"/>
      <c r="L13" s="286" t="s">
        <v>184</v>
      </c>
      <c r="M13" s="286"/>
      <c r="N13" s="286"/>
    </row>
    <row r="14" spans="1:14" ht="14.25" customHeight="1">
      <c r="A14" s="286">
        <v>7</v>
      </c>
      <c r="B14" s="287" t="s">
        <v>508</v>
      </c>
      <c r="C14" s="286" t="s">
        <v>107</v>
      </c>
      <c r="D14" s="286"/>
      <c r="E14" s="286" t="s">
        <v>282</v>
      </c>
      <c r="F14" s="290"/>
      <c r="G14" s="286"/>
      <c r="H14" s="286" t="s">
        <v>580</v>
      </c>
      <c r="I14" s="286" t="s">
        <v>85</v>
      </c>
      <c r="J14" s="286"/>
      <c r="K14" s="286"/>
      <c r="L14" s="286" t="s">
        <v>184</v>
      </c>
      <c r="M14" s="286"/>
      <c r="N14" s="286"/>
    </row>
    <row r="15" spans="1:14" ht="14.25" customHeight="1">
      <c r="A15" s="286">
        <v>8</v>
      </c>
      <c r="B15" s="292" t="s">
        <v>510</v>
      </c>
      <c r="C15" s="286" t="s">
        <v>136</v>
      </c>
      <c r="D15" s="286"/>
      <c r="E15" s="286" t="s">
        <v>282</v>
      </c>
      <c r="F15" s="290">
        <v>15000</v>
      </c>
      <c r="G15" s="286"/>
      <c r="H15" s="286"/>
      <c r="I15" s="286" t="s">
        <v>85</v>
      </c>
      <c r="J15" s="286"/>
      <c r="K15" s="286"/>
      <c r="L15" s="286" t="s">
        <v>184</v>
      </c>
      <c r="M15" s="286"/>
      <c r="N15" s="286"/>
    </row>
    <row r="16" spans="1:14" ht="14.25" customHeight="1">
      <c r="A16" s="286">
        <v>9</v>
      </c>
      <c r="B16" s="287" t="s">
        <v>581</v>
      </c>
      <c r="C16" s="286" t="s">
        <v>107</v>
      </c>
      <c r="D16" s="286"/>
      <c r="E16" s="286" t="s">
        <v>282</v>
      </c>
      <c r="F16" s="290"/>
      <c r="G16" s="286"/>
      <c r="H16" s="286" t="s">
        <v>580</v>
      </c>
      <c r="I16" s="286" t="s">
        <v>85</v>
      </c>
      <c r="J16" s="286"/>
      <c r="K16" s="286"/>
      <c r="L16" s="286" t="s">
        <v>184</v>
      </c>
      <c r="M16" s="286"/>
      <c r="N16" s="286"/>
    </row>
    <row r="17" spans="1:14" ht="14.25" customHeight="1">
      <c r="A17" s="286">
        <v>10</v>
      </c>
      <c r="B17" s="287" t="s">
        <v>512</v>
      </c>
      <c r="C17" s="286" t="s">
        <v>107</v>
      </c>
      <c r="D17" s="286"/>
      <c r="E17" s="286" t="s">
        <v>282</v>
      </c>
      <c r="F17" s="290"/>
      <c r="G17" s="286"/>
      <c r="H17" s="286"/>
      <c r="I17" s="286" t="s">
        <v>85</v>
      </c>
      <c r="J17" s="286"/>
      <c r="K17" s="286"/>
      <c r="L17" s="286" t="s">
        <v>184</v>
      </c>
      <c r="M17" s="286"/>
      <c r="N17" s="286"/>
    </row>
    <row r="18" spans="1:14" ht="14.25" customHeight="1">
      <c r="A18" s="286">
        <v>11</v>
      </c>
      <c r="B18" s="292" t="s">
        <v>516</v>
      </c>
      <c r="C18" s="286" t="s">
        <v>107</v>
      </c>
      <c r="D18" s="286"/>
      <c r="E18" s="286" t="s">
        <v>282</v>
      </c>
      <c r="F18" s="290"/>
      <c r="G18" s="286"/>
      <c r="H18" s="286"/>
      <c r="I18" s="286" t="s">
        <v>85</v>
      </c>
      <c r="J18" s="286"/>
      <c r="K18" s="286"/>
      <c r="L18" s="286" t="s">
        <v>184</v>
      </c>
      <c r="M18" s="286"/>
      <c r="N18" s="286"/>
    </row>
    <row r="19" spans="1:14" ht="14.25" customHeight="1">
      <c r="A19" s="286">
        <v>12</v>
      </c>
      <c r="B19" s="292" t="s">
        <v>517</v>
      </c>
      <c r="C19" s="286" t="s">
        <v>107</v>
      </c>
      <c r="D19" s="286"/>
      <c r="E19" s="286" t="s">
        <v>282</v>
      </c>
      <c r="F19" s="290"/>
      <c r="G19" s="286"/>
      <c r="H19" s="286" t="s">
        <v>582</v>
      </c>
      <c r="I19" s="286" t="s">
        <v>85</v>
      </c>
      <c r="J19" s="286"/>
      <c r="K19" s="286"/>
      <c r="L19" s="286" t="s">
        <v>184</v>
      </c>
      <c r="M19" s="286"/>
      <c r="N19" s="286"/>
    </row>
    <row r="20" spans="1:14" ht="14.25" customHeight="1">
      <c r="A20" s="286">
        <v>13</v>
      </c>
      <c r="B20" s="287" t="s">
        <v>519</v>
      </c>
      <c r="C20" s="286" t="s">
        <v>107</v>
      </c>
      <c r="D20" s="286"/>
      <c r="E20" s="286" t="s">
        <v>282</v>
      </c>
      <c r="F20" s="290"/>
      <c r="G20" s="293"/>
      <c r="H20" s="286"/>
      <c r="I20" s="286" t="s">
        <v>85</v>
      </c>
      <c r="J20" s="286"/>
      <c r="K20" s="286"/>
      <c r="L20" s="286" t="s">
        <v>184</v>
      </c>
      <c r="M20" s="286"/>
      <c r="N20" s="286"/>
    </row>
    <row r="21" spans="1:14" ht="14.25" customHeight="1">
      <c r="A21" s="286">
        <v>14</v>
      </c>
      <c r="B21" s="287" t="s">
        <v>521</v>
      </c>
      <c r="C21" s="286" t="s">
        <v>107</v>
      </c>
      <c r="D21" s="286"/>
      <c r="E21" s="286" t="s">
        <v>282</v>
      </c>
      <c r="F21" s="290"/>
      <c r="G21" s="293"/>
      <c r="H21" s="286" t="s">
        <v>583</v>
      </c>
      <c r="I21" s="286" t="s">
        <v>85</v>
      </c>
      <c r="J21" s="286"/>
      <c r="K21" s="286"/>
      <c r="L21" s="286" t="s">
        <v>184</v>
      </c>
      <c r="M21" s="286"/>
      <c r="N21" s="286"/>
    </row>
    <row r="22" spans="1:14" ht="14.25" customHeight="1">
      <c r="A22" s="286">
        <v>15</v>
      </c>
      <c r="B22" s="287" t="s">
        <v>524</v>
      </c>
      <c r="C22" s="286" t="s">
        <v>136</v>
      </c>
      <c r="D22" s="286"/>
      <c r="E22" s="286" t="s">
        <v>282</v>
      </c>
      <c r="F22" s="290"/>
      <c r="G22" s="286"/>
      <c r="H22" s="286"/>
      <c r="I22" s="286" t="s">
        <v>85</v>
      </c>
      <c r="J22" s="286"/>
      <c r="K22" s="286">
        <v>1</v>
      </c>
      <c r="L22" s="286" t="s">
        <v>184</v>
      </c>
      <c r="M22" s="286"/>
      <c r="N22" s="286"/>
    </row>
    <row r="23" spans="1:14" ht="14.25" customHeight="1">
      <c r="A23" s="286">
        <v>16</v>
      </c>
      <c r="B23" s="292" t="s">
        <v>525</v>
      </c>
      <c r="C23" s="286" t="s">
        <v>136</v>
      </c>
      <c r="D23" s="286"/>
      <c r="E23" s="286" t="s">
        <v>282</v>
      </c>
      <c r="F23" s="290"/>
      <c r="G23" s="286"/>
      <c r="H23" s="286"/>
      <c r="I23" s="286" t="s">
        <v>85</v>
      </c>
      <c r="J23" s="286"/>
      <c r="K23" s="286">
        <v>1</v>
      </c>
      <c r="L23" s="286" t="s">
        <v>184</v>
      </c>
      <c r="M23" s="286"/>
      <c r="N23" s="286"/>
    </row>
    <row r="24" spans="1:14" ht="14.25" customHeight="1">
      <c r="A24" s="286">
        <v>17</v>
      </c>
      <c r="B24" s="292" t="s">
        <v>526</v>
      </c>
      <c r="C24" s="286" t="s">
        <v>136</v>
      </c>
      <c r="D24" s="286"/>
      <c r="E24" s="286" t="s">
        <v>282</v>
      </c>
      <c r="F24" s="290"/>
      <c r="G24" s="286"/>
      <c r="H24" s="286"/>
      <c r="I24" s="286" t="s">
        <v>85</v>
      </c>
      <c r="J24" s="286"/>
      <c r="K24" s="286">
        <v>1</v>
      </c>
      <c r="L24" s="286" t="s">
        <v>184</v>
      </c>
      <c r="M24" s="286"/>
      <c r="N24" s="286"/>
    </row>
    <row r="25" spans="1:14" ht="14.25" customHeight="1">
      <c r="A25" s="286">
        <v>18</v>
      </c>
      <c r="B25" s="287" t="s">
        <v>527</v>
      </c>
      <c r="C25" s="286" t="s">
        <v>107</v>
      </c>
      <c r="D25" s="286"/>
      <c r="E25" s="286" t="s">
        <v>282</v>
      </c>
      <c r="F25" s="290"/>
      <c r="G25" s="286"/>
      <c r="H25" s="286"/>
      <c r="I25" s="286" t="s">
        <v>85</v>
      </c>
      <c r="J25" s="286"/>
      <c r="K25" s="286"/>
      <c r="L25" s="286" t="s">
        <v>184</v>
      </c>
      <c r="M25" s="286"/>
      <c r="N25" s="286"/>
    </row>
    <row r="26" spans="1:14" ht="14.25" customHeight="1">
      <c r="A26" s="286">
        <v>19</v>
      </c>
      <c r="B26" s="287" t="s">
        <v>528</v>
      </c>
      <c r="C26" s="286" t="s">
        <v>107</v>
      </c>
      <c r="D26" s="286"/>
      <c r="E26" s="286" t="s">
        <v>282</v>
      </c>
      <c r="F26" s="290"/>
      <c r="G26" s="286"/>
      <c r="H26" s="286"/>
      <c r="I26" s="286" t="s">
        <v>85</v>
      </c>
      <c r="J26" s="286"/>
      <c r="K26" s="286"/>
      <c r="L26" s="286" t="s">
        <v>184</v>
      </c>
      <c r="M26" s="286"/>
      <c r="N26" s="286"/>
    </row>
    <row r="27" spans="1:14" ht="14.25" customHeight="1">
      <c r="A27" s="286">
        <v>20</v>
      </c>
      <c r="B27" s="287" t="s">
        <v>529</v>
      </c>
      <c r="C27" s="286" t="s">
        <v>136</v>
      </c>
      <c r="D27" s="286"/>
      <c r="E27" s="286" t="s">
        <v>282</v>
      </c>
      <c r="F27" s="290"/>
      <c r="G27" s="286"/>
      <c r="H27" s="286"/>
      <c r="I27" s="286" t="s">
        <v>85</v>
      </c>
      <c r="J27" s="286"/>
      <c r="K27" s="286">
        <v>1</v>
      </c>
      <c r="L27" s="286" t="s">
        <v>184</v>
      </c>
      <c r="M27" s="286"/>
      <c r="N27" s="286"/>
    </row>
    <row r="28" spans="1:14" ht="14.25" customHeight="1">
      <c r="A28" s="286">
        <v>21</v>
      </c>
      <c r="B28" s="292" t="s">
        <v>530</v>
      </c>
      <c r="C28" s="286" t="s">
        <v>136</v>
      </c>
      <c r="D28" s="286"/>
      <c r="E28" s="286" t="s">
        <v>282</v>
      </c>
      <c r="F28" s="294"/>
      <c r="G28" s="286"/>
      <c r="H28" s="295"/>
      <c r="I28" s="286" t="s">
        <v>85</v>
      </c>
      <c r="J28" s="286"/>
      <c r="K28" s="286">
        <v>1</v>
      </c>
      <c r="L28" s="286" t="s">
        <v>184</v>
      </c>
      <c r="M28" s="286"/>
      <c r="N28" s="286"/>
    </row>
    <row r="29" spans="1:14" ht="14.25" customHeight="1">
      <c r="A29" s="286">
        <v>22</v>
      </c>
      <c r="B29" s="357" t="s">
        <v>531</v>
      </c>
      <c r="C29" s="286" t="s">
        <v>136</v>
      </c>
      <c r="D29" s="286"/>
      <c r="E29" s="286" t="s">
        <v>282</v>
      </c>
      <c r="F29" s="294"/>
      <c r="G29" s="286"/>
      <c r="H29" s="286"/>
      <c r="I29" s="286" t="s">
        <v>85</v>
      </c>
      <c r="J29" s="286"/>
      <c r="K29" s="286">
        <v>1</v>
      </c>
      <c r="L29" s="286" t="s">
        <v>184</v>
      </c>
      <c r="M29" s="286"/>
      <c r="N29" s="286"/>
    </row>
    <row r="30" spans="1:14" ht="14.25" customHeight="1">
      <c r="A30" s="286">
        <v>23</v>
      </c>
      <c r="B30" s="357" t="s">
        <v>532</v>
      </c>
      <c r="C30" s="286" t="s">
        <v>136</v>
      </c>
      <c r="D30" s="286"/>
      <c r="E30" s="286" t="s">
        <v>282</v>
      </c>
      <c r="F30" s="294"/>
      <c r="G30" s="286"/>
      <c r="H30" s="286"/>
      <c r="I30" s="286" t="s">
        <v>85</v>
      </c>
      <c r="J30" s="286"/>
      <c r="K30" s="286">
        <v>1</v>
      </c>
      <c r="L30" s="286" t="s">
        <v>184</v>
      </c>
      <c r="M30" s="286"/>
      <c r="N30" s="286"/>
    </row>
    <row r="31" spans="1:14" ht="14.25" customHeight="1">
      <c r="A31" s="286">
        <v>24</v>
      </c>
      <c r="B31" s="357" t="s">
        <v>533</v>
      </c>
      <c r="C31" s="286" t="s">
        <v>107</v>
      </c>
      <c r="D31" s="286"/>
      <c r="E31" s="286" t="s">
        <v>282</v>
      </c>
      <c r="F31" s="294"/>
      <c r="G31" s="286"/>
      <c r="H31" s="286" t="s">
        <v>583</v>
      </c>
      <c r="I31" s="286" t="s">
        <v>85</v>
      </c>
      <c r="J31" s="286"/>
      <c r="K31" s="286"/>
      <c r="L31" s="286" t="s">
        <v>184</v>
      </c>
      <c r="M31" s="286"/>
      <c r="N31" s="286"/>
    </row>
    <row r="32" spans="1:14" ht="14.25" customHeight="1">
      <c r="A32" s="286">
        <v>25</v>
      </c>
      <c r="B32" s="292" t="s">
        <v>534</v>
      </c>
      <c r="C32" s="286" t="s">
        <v>136</v>
      </c>
      <c r="D32" s="286"/>
      <c r="E32" s="286" t="s">
        <v>282</v>
      </c>
      <c r="F32" s="294"/>
      <c r="G32" s="286"/>
      <c r="H32" s="286"/>
      <c r="I32" s="286" t="s">
        <v>85</v>
      </c>
      <c r="J32" s="286"/>
      <c r="K32" s="286"/>
      <c r="L32" s="286" t="s">
        <v>184</v>
      </c>
      <c r="M32" s="286"/>
      <c r="N32" s="286"/>
    </row>
    <row r="33" spans="1:14">
      <c r="A33" s="286">
        <v>26</v>
      </c>
      <c r="B33" s="357" t="s">
        <v>535</v>
      </c>
      <c r="C33" s="286" t="s">
        <v>136</v>
      </c>
      <c r="D33" s="286"/>
      <c r="E33" s="286" t="s">
        <v>282</v>
      </c>
      <c r="F33" s="294"/>
      <c r="G33" s="286"/>
      <c r="H33" s="286"/>
      <c r="I33" s="286" t="s">
        <v>85</v>
      </c>
      <c r="J33" s="286"/>
      <c r="K33" s="286">
        <v>2</v>
      </c>
      <c r="L33" s="286" t="s">
        <v>184</v>
      </c>
      <c r="M33" s="286"/>
      <c r="N33" s="286"/>
    </row>
    <row r="34" spans="1:14">
      <c r="A34" s="286">
        <v>44</v>
      </c>
      <c r="B34" s="357" t="s">
        <v>537</v>
      </c>
      <c r="C34" s="286" t="s">
        <v>136</v>
      </c>
      <c r="D34" s="286"/>
      <c r="E34" s="286" t="s">
        <v>282</v>
      </c>
      <c r="F34" s="294"/>
      <c r="G34" s="286"/>
      <c r="H34" s="286"/>
      <c r="I34" s="286" t="s">
        <v>85</v>
      </c>
      <c r="J34" s="297"/>
      <c r="K34" s="286">
        <v>1</v>
      </c>
      <c r="L34" s="298" t="s">
        <v>184</v>
      </c>
      <c r="M34" s="286"/>
      <c r="N34" s="286"/>
    </row>
    <row r="35" spans="1:14">
      <c r="A35" s="286">
        <v>45</v>
      </c>
      <c r="B35" s="287" t="s">
        <v>584</v>
      </c>
      <c r="C35" s="286" t="s">
        <v>136</v>
      </c>
      <c r="D35" s="286"/>
      <c r="E35" s="286" t="s">
        <v>282</v>
      </c>
      <c r="F35" s="294"/>
      <c r="G35" s="286"/>
      <c r="H35" s="286"/>
      <c r="I35" s="286" t="s">
        <v>85</v>
      </c>
      <c r="J35" s="286"/>
      <c r="K35" s="286">
        <v>2</v>
      </c>
      <c r="L35" s="286" t="s">
        <v>184</v>
      </c>
      <c r="M35" s="286"/>
      <c r="N35" s="286"/>
    </row>
    <row r="36" spans="1:14">
      <c r="A36" s="286">
        <v>46</v>
      </c>
      <c r="B36" s="287" t="s">
        <v>541</v>
      </c>
      <c r="C36" s="286" t="s">
        <v>107</v>
      </c>
      <c r="D36" s="286"/>
      <c r="E36" s="286" t="s">
        <v>282</v>
      </c>
      <c r="F36" s="294"/>
      <c r="G36" s="286"/>
      <c r="H36" s="286" t="s">
        <v>583</v>
      </c>
      <c r="I36" s="286" t="s">
        <v>85</v>
      </c>
      <c r="J36" s="286"/>
      <c r="K36" s="286"/>
      <c r="L36" s="286" t="s">
        <v>184</v>
      </c>
      <c r="M36" s="286"/>
      <c r="N36" s="286"/>
    </row>
    <row r="37" spans="1:14">
      <c r="A37" s="286">
        <v>47</v>
      </c>
      <c r="B37" s="287" t="s">
        <v>542</v>
      </c>
      <c r="C37" s="286" t="s">
        <v>136</v>
      </c>
      <c r="D37" s="286"/>
      <c r="E37" s="286" t="s">
        <v>282</v>
      </c>
      <c r="F37" s="294"/>
      <c r="G37" s="286"/>
      <c r="H37" s="286"/>
      <c r="I37" s="286" t="s">
        <v>85</v>
      </c>
      <c r="J37" s="286"/>
      <c r="K37" s="286">
        <v>1</v>
      </c>
      <c r="L37" s="286" t="s">
        <v>184</v>
      </c>
      <c r="M37" s="286"/>
      <c r="N37" s="286"/>
    </row>
    <row r="38" spans="1:14">
      <c r="A38" s="286">
        <v>48</v>
      </c>
      <c r="B38" s="287" t="s">
        <v>543</v>
      </c>
      <c r="C38" s="286" t="s">
        <v>136</v>
      </c>
      <c r="D38" s="286"/>
      <c r="E38" s="286" t="s">
        <v>282</v>
      </c>
      <c r="F38" s="294"/>
      <c r="G38" s="286"/>
      <c r="H38" s="286"/>
      <c r="I38" s="286" t="s">
        <v>85</v>
      </c>
      <c r="J38" s="286"/>
      <c r="K38" s="286"/>
      <c r="L38" s="286" t="s">
        <v>184</v>
      </c>
      <c r="M38" s="286"/>
      <c r="N38" s="286"/>
    </row>
    <row r="39" spans="1:14">
      <c r="A39" s="286">
        <v>49</v>
      </c>
      <c r="B39" s="287" t="s">
        <v>544</v>
      </c>
      <c r="C39" s="286" t="s">
        <v>136</v>
      </c>
      <c r="D39" s="286"/>
      <c r="E39" s="286" t="s">
        <v>282</v>
      </c>
      <c r="F39" s="294"/>
      <c r="G39" s="286"/>
      <c r="H39" s="286"/>
      <c r="I39" s="286" t="s">
        <v>85</v>
      </c>
      <c r="J39" s="286"/>
      <c r="K39" s="286">
        <v>1</v>
      </c>
      <c r="L39" s="286" t="s">
        <v>184</v>
      </c>
      <c r="M39" s="286"/>
      <c r="N39" s="286"/>
    </row>
    <row r="40" spans="1:14">
      <c r="A40" s="286">
        <v>50</v>
      </c>
      <c r="B40" s="287" t="s">
        <v>545</v>
      </c>
      <c r="C40" s="286" t="s">
        <v>136</v>
      </c>
      <c r="D40" s="286"/>
      <c r="E40" s="286" t="s">
        <v>282</v>
      </c>
      <c r="F40" s="294"/>
      <c r="G40" s="286"/>
      <c r="H40" s="286"/>
      <c r="I40" s="286" t="s">
        <v>85</v>
      </c>
      <c r="J40" s="286"/>
      <c r="K40" s="286">
        <v>2</v>
      </c>
      <c r="L40" s="286" t="s">
        <v>184</v>
      </c>
      <c r="M40" s="286"/>
      <c r="N40" s="286"/>
    </row>
    <row r="41" spans="1:14">
      <c r="A41" s="286">
        <v>51</v>
      </c>
      <c r="B41" s="287" t="s">
        <v>546</v>
      </c>
      <c r="C41" s="286" t="s">
        <v>136</v>
      </c>
      <c r="D41" s="286"/>
      <c r="E41" s="286" t="s">
        <v>282</v>
      </c>
      <c r="F41" s="294"/>
      <c r="G41" s="286"/>
      <c r="H41" s="286"/>
      <c r="I41" s="286" t="s">
        <v>85</v>
      </c>
      <c r="J41" s="286"/>
      <c r="K41" s="286"/>
      <c r="L41" s="286" t="s">
        <v>184</v>
      </c>
      <c r="M41" s="286"/>
      <c r="N41" s="286"/>
    </row>
    <row r="42" spans="1:14">
      <c r="A42" s="286">
        <v>52</v>
      </c>
      <c r="B42" s="287" t="s">
        <v>548</v>
      </c>
      <c r="C42" s="286" t="s">
        <v>136</v>
      </c>
      <c r="D42" s="286"/>
      <c r="E42" s="286" t="s">
        <v>282</v>
      </c>
      <c r="F42" s="290"/>
      <c r="G42" s="286"/>
      <c r="H42" s="286"/>
      <c r="I42" s="286" t="s">
        <v>85</v>
      </c>
      <c r="J42" s="286"/>
      <c r="K42" s="286">
        <v>1</v>
      </c>
      <c r="L42" s="286" t="s">
        <v>184</v>
      </c>
      <c r="M42" s="286"/>
      <c r="N42" s="286"/>
    </row>
    <row r="43" spans="1:14">
      <c r="A43" s="286">
        <v>53</v>
      </c>
      <c r="B43" s="287" t="s">
        <v>549</v>
      </c>
      <c r="C43" s="286" t="s">
        <v>136</v>
      </c>
      <c r="D43" s="286"/>
      <c r="E43" s="286" t="s">
        <v>282</v>
      </c>
      <c r="F43" s="290"/>
      <c r="G43" s="286"/>
      <c r="H43" s="286"/>
      <c r="I43" s="286" t="s">
        <v>85</v>
      </c>
      <c r="J43" s="286"/>
      <c r="K43" s="286">
        <v>1</v>
      </c>
      <c r="L43" s="286" t="s">
        <v>184</v>
      </c>
      <c r="M43" s="286"/>
      <c r="N43" s="286"/>
    </row>
    <row r="44" spans="1:14">
      <c r="A44" s="286">
        <v>54</v>
      </c>
      <c r="B44" s="287" t="s">
        <v>550</v>
      </c>
      <c r="C44" s="286" t="s">
        <v>136</v>
      </c>
      <c r="D44" s="286"/>
      <c r="E44" s="286" t="s">
        <v>282</v>
      </c>
      <c r="F44" s="290"/>
      <c r="G44" s="286"/>
      <c r="H44" s="286"/>
      <c r="I44" s="286" t="s">
        <v>85</v>
      </c>
      <c r="J44" s="286"/>
      <c r="K44" s="286">
        <v>2</v>
      </c>
      <c r="L44" s="286" t="s">
        <v>184</v>
      </c>
      <c r="M44" s="286"/>
      <c r="N44" s="286"/>
    </row>
    <row r="45" spans="1:14">
      <c r="A45" s="286">
        <v>55</v>
      </c>
      <c r="B45" s="287" t="s">
        <v>551</v>
      </c>
      <c r="C45" s="286" t="s">
        <v>136</v>
      </c>
      <c r="D45" s="286"/>
      <c r="E45" s="286" t="s">
        <v>282</v>
      </c>
      <c r="F45" s="290"/>
      <c r="G45" s="286"/>
      <c r="H45" s="286"/>
      <c r="I45" s="286" t="s">
        <v>85</v>
      </c>
      <c r="J45" s="286"/>
      <c r="K45" s="286">
        <v>1</v>
      </c>
      <c r="L45" s="286" t="s">
        <v>184</v>
      </c>
      <c r="M45" s="286"/>
      <c r="N45" s="286"/>
    </row>
    <row r="46" spans="1:14">
      <c r="A46" s="286">
        <v>56</v>
      </c>
      <c r="B46" s="287" t="s">
        <v>552</v>
      </c>
      <c r="C46" s="286" t="s">
        <v>136</v>
      </c>
      <c r="D46" s="286"/>
      <c r="E46" s="286" t="s">
        <v>282</v>
      </c>
      <c r="F46" s="290"/>
      <c r="G46" s="286"/>
      <c r="H46" s="286"/>
      <c r="I46" s="286" t="s">
        <v>85</v>
      </c>
      <c r="J46" s="286"/>
      <c r="K46" s="286">
        <v>1</v>
      </c>
      <c r="L46" s="286" t="s">
        <v>184</v>
      </c>
      <c r="M46" s="286"/>
      <c r="N46" s="286"/>
    </row>
    <row r="47" spans="1:14">
      <c r="A47" s="286">
        <v>57</v>
      </c>
      <c r="B47" s="287" t="s">
        <v>553</v>
      </c>
      <c r="C47" s="286" t="s">
        <v>136</v>
      </c>
      <c r="D47" s="286" t="s">
        <v>169</v>
      </c>
      <c r="E47" s="286" t="s">
        <v>282</v>
      </c>
      <c r="F47" s="290">
        <v>500000</v>
      </c>
      <c r="G47" s="286"/>
      <c r="H47" s="286" t="s">
        <v>585</v>
      </c>
      <c r="I47" s="286" t="s">
        <v>85</v>
      </c>
      <c r="J47" s="286"/>
      <c r="K47" s="286">
        <v>3</v>
      </c>
      <c r="L47" s="286" t="s">
        <v>184</v>
      </c>
      <c r="M47" s="286"/>
      <c r="N47" s="286"/>
    </row>
    <row r="48" spans="1:14">
      <c r="A48" s="286">
        <v>58</v>
      </c>
      <c r="B48" s="287" t="s">
        <v>554</v>
      </c>
      <c r="C48" s="286" t="s">
        <v>136</v>
      </c>
      <c r="D48" s="286"/>
      <c r="E48" s="286" t="s">
        <v>282</v>
      </c>
      <c r="F48" s="290"/>
      <c r="G48" s="286"/>
      <c r="H48" s="286"/>
      <c r="I48" s="286" t="s">
        <v>85</v>
      </c>
      <c r="J48" s="286"/>
      <c r="K48" s="286"/>
      <c r="L48" s="286" t="s">
        <v>184</v>
      </c>
      <c r="M48" s="286"/>
      <c r="N48" s="286"/>
    </row>
    <row r="49" spans="1:14">
      <c r="A49" s="286">
        <v>59</v>
      </c>
      <c r="B49" s="287" t="s">
        <v>555</v>
      </c>
      <c r="C49" s="286" t="s">
        <v>136</v>
      </c>
      <c r="D49" s="286"/>
      <c r="E49" s="286" t="s">
        <v>282</v>
      </c>
      <c r="F49" s="290">
        <v>6000</v>
      </c>
      <c r="G49" s="286"/>
      <c r="H49" s="286"/>
      <c r="I49" s="286" t="s">
        <v>85</v>
      </c>
      <c r="J49" s="286"/>
      <c r="K49" s="286"/>
      <c r="L49" s="286" t="s">
        <v>184</v>
      </c>
      <c r="M49" s="286"/>
      <c r="N49" s="286"/>
    </row>
    <row r="50" spans="1:14">
      <c r="A50" s="286">
        <v>60</v>
      </c>
      <c r="B50" s="287" t="s">
        <v>556</v>
      </c>
      <c r="C50" s="286" t="s">
        <v>136</v>
      </c>
      <c r="D50" s="286"/>
      <c r="E50" s="286" t="s">
        <v>282</v>
      </c>
      <c r="F50" s="290"/>
      <c r="G50" s="286"/>
      <c r="H50" s="286" t="s">
        <v>586</v>
      </c>
      <c r="I50" s="286" t="s">
        <v>85</v>
      </c>
      <c r="J50" s="286"/>
      <c r="K50" s="286">
        <v>2</v>
      </c>
      <c r="L50" s="286" t="s">
        <v>184</v>
      </c>
      <c r="M50" s="286"/>
      <c r="N50" s="286"/>
    </row>
    <row r="51" spans="1:14">
      <c r="A51" s="286">
        <v>61</v>
      </c>
      <c r="B51" s="287" t="s">
        <v>557</v>
      </c>
      <c r="C51" s="286" t="s">
        <v>107</v>
      </c>
      <c r="D51" s="286"/>
      <c r="E51" s="286" t="s">
        <v>282</v>
      </c>
      <c r="F51" s="290"/>
      <c r="G51" s="286"/>
      <c r="H51" s="286" t="s">
        <v>587</v>
      </c>
      <c r="I51" s="286" t="s">
        <v>85</v>
      </c>
      <c r="J51" s="286"/>
      <c r="K51" s="286"/>
      <c r="L51" s="286" t="s">
        <v>184</v>
      </c>
      <c r="M51" s="286"/>
      <c r="N51" s="286"/>
    </row>
    <row r="52" spans="1:14">
      <c r="A52" s="286">
        <v>62</v>
      </c>
      <c r="B52" s="287" t="s">
        <v>559</v>
      </c>
      <c r="C52" s="286" t="s">
        <v>107</v>
      </c>
      <c r="D52" s="286"/>
      <c r="E52" s="286" t="s">
        <v>282</v>
      </c>
      <c r="F52" s="290"/>
      <c r="G52" s="286"/>
      <c r="H52" s="286"/>
      <c r="I52" s="286" t="s">
        <v>85</v>
      </c>
      <c r="J52" s="286"/>
      <c r="K52" s="286"/>
      <c r="L52" s="286" t="s">
        <v>184</v>
      </c>
      <c r="M52" s="286"/>
      <c r="N52" s="286"/>
    </row>
    <row r="53" spans="1:14">
      <c r="A53" s="286">
        <v>63</v>
      </c>
      <c r="B53" s="287" t="s">
        <v>561</v>
      </c>
      <c r="C53" s="286" t="s">
        <v>136</v>
      </c>
      <c r="D53" s="286"/>
      <c r="E53" s="286" t="s">
        <v>282</v>
      </c>
      <c r="F53" s="290">
        <v>3000</v>
      </c>
      <c r="G53" s="286"/>
      <c r="H53" s="286" t="s">
        <v>585</v>
      </c>
      <c r="I53" s="286" t="s">
        <v>85</v>
      </c>
      <c r="J53" s="286"/>
      <c r="K53" s="286">
        <v>3</v>
      </c>
      <c r="L53" s="286" t="s">
        <v>184</v>
      </c>
      <c r="M53" s="286"/>
      <c r="N53" s="286"/>
    </row>
    <row r="54" spans="1:14">
      <c r="A54" s="286">
        <v>64</v>
      </c>
      <c r="B54" s="287" t="s">
        <v>562</v>
      </c>
      <c r="C54" s="286" t="s">
        <v>136</v>
      </c>
      <c r="D54" s="286"/>
      <c r="E54" s="286" t="s">
        <v>282</v>
      </c>
      <c r="F54" s="290">
        <v>3000</v>
      </c>
      <c r="G54" s="286"/>
      <c r="H54" s="286" t="s">
        <v>585</v>
      </c>
      <c r="I54" s="286" t="s">
        <v>85</v>
      </c>
      <c r="J54" s="286"/>
      <c r="K54" s="286">
        <v>3</v>
      </c>
      <c r="L54" s="286" t="s">
        <v>184</v>
      </c>
      <c r="M54" s="286"/>
      <c r="N54" s="286"/>
    </row>
    <row r="55" spans="1:14">
      <c r="A55" s="286">
        <v>65</v>
      </c>
      <c r="B55" s="287" t="s">
        <v>563</v>
      </c>
      <c r="C55" s="286" t="s">
        <v>136</v>
      </c>
      <c r="D55" s="286"/>
      <c r="E55" s="286" t="s">
        <v>282</v>
      </c>
      <c r="F55" s="290">
        <v>3000</v>
      </c>
      <c r="G55" s="286"/>
      <c r="H55" s="286" t="s">
        <v>585</v>
      </c>
      <c r="I55" s="286" t="s">
        <v>85</v>
      </c>
      <c r="J55" s="286"/>
      <c r="K55" s="286">
        <v>3</v>
      </c>
      <c r="L55" s="286" t="s">
        <v>184</v>
      </c>
      <c r="M55" s="286"/>
      <c r="N55" s="286"/>
    </row>
    <row r="56" spans="1:14">
      <c r="A56" s="286">
        <v>66</v>
      </c>
      <c r="B56" s="287" t="s">
        <v>564</v>
      </c>
      <c r="C56" s="286" t="s">
        <v>136</v>
      </c>
      <c r="D56" s="286"/>
      <c r="E56" s="286" t="s">
        <v>282</v>
      </c>
      <c r="F56" s="290">
        <v>3000</v>
      </c>
      <c r="G56" s="286"/>
      <c r="H56" s="286" t="s">
        <v>585</v>
      </c>
      <c r="I56" s="286" t="s">
        <v>85</v>
      </c>
      <c r="J56" s="286"/>
      <c r="K56" s="286">
        <v>3</v>
      </c>
      <c r="L56" s="286" t="s">
        <v>184</v>
      </c>
      <c r="M56" s="286"/>
      <c r="N56" s="286"/>
    </row>
    <row r="57" spans="1:14">
      <c r="A57" s="286">
        <v>67</v>
      </c>
      <c r="B57" s="287" t="s">
        <v>565</v>
      </c>
      <c r="C57" s="286" t="s">
        <v>136</v>
      </c>
      <c r="D57" s="286"/>
      <c r="E57" s="286" t="s">
        <v>282</v>
      </c>
      <c r="F57" s="290">
        <v>3000</v>
      </c>
      <c r="G57" s="286"/>
      <c r="H57" s="286" t="s">
        <v>585</v>
      </c>
      <c r="I57" s="286" t="s">
        <v>85</v>
      </c>
      <c r="J57" s="286"/>
      <c r="K57" s="286">
        <v>3</v>
      </c>
      <c r="L57" s="286" t="s">
        <v>184</v>
      </c>
      <c r="M57" s="286"/>
      <c r="N57" s="286"/>
    </row>
    <row r="58" spans="1:14">
      <c r="A58" s="286">
        <v>68</v>
      </c>
      <c r="B58" s="287" t="s">
        <v>566</v>
      </c>
      <c r="C58" s="286" t="s">
        <v>136</v>
      </c>
      <c r="D58" s="286"/>
      <c r="E58" s="286" t="s">
        <v>282</v>
      </c>
      <c r="F58" s="290">
        <v>3000</v>
      </c>
      <c r="G58" s="286"/>
      <c r="H58" s="286" t="s">
        <v>585</v>
      </c>
      <c r="I58" s="286" t="s">
        <v>85</v>
      </c>
      <c r="J58" s="286"/>
      <c r="K58" s="286">
        <v>3</v>
      </c>
      <c r="L58" s="286" t="s">
        <v>184</v>
      </c>
      <c r="M58" s="286"/>
      <c r="N58" s="286"/>
    </row>
    <row r="59" spans="1:14">
      <c r="A59" s="286">
        <v>69</v>
      </c>
      <c r="B59" s="287" t="s">
        <v>567</v>
      </c>
      <c r="C59" s="286" t="s">
        <v>136</v>
      </c>
      <c r="D59" s="286"/>
      <c r="E59" s="286" t="s">
        <v>282</v>
      </c>
      <c r="F59" s="290">
        <v>6000</v>
      </c>
      <c r="G59" s="286"/>
      <c r="H59" s="286" t="s">
        <v>585</v>
      </c>
      <c r="I59" s="286" t="s">
        <v>85</v>
      </c>
      <c r="J59" s="286"/>
      <c r="K59" s="286">
        <v>3</v>
      </c>
      <c r="L59" s="286" t="s">
        <v>184</v>
      </c>
      <c r="M59" s="286"/>
      <c r="N59" s="286"/>
    </row>
    <row r="60" spans="1:14">
      <c r="A60" s="286">
        <v>70</v>
      </c>
      <c r="B60" s="287"/>
      <c r="C60" s="286"/>
      <c r="D60" s="286"/>
      <c r="E60" s="286"/>
      <c r="F60" s="290"/>
      <c r="G60" s="286"/>
      <c r="H60" s="286"/>
      <c r="I60" s="286"/>
      <c r="J60" s="286"/>
      <c r="K60" s="286"/>
      <c r="L60" s="286"/>
      <c r="M60" s="286"/>
      <c r="N60" s="286"/>
    </row>
    <row r="61" spans="1:14">
      <c r="A61" s="286">
        <v>71</v>
      </c>
      <c r="B61" s="287"/>
      <c r="C61" s="286"/>
      <c r="D61" s="286"/>
      <c r="E61" s="286"/>
      <c r="F61" s="290"/>
      <c r="G61" s="286"/>
      <c r="H61" s="286"/>
      <c r="I61" s="286"/>
      <c r="J61" s="286"/>
      <c r="K61" s="286"/>
      <c r="L61" s="286"/>
      <c r="M61" s="286"/>
      <c r="N61" s="286"/>
    </row>
    <row r="62" spans="1:14">
      <c r="A62" s="286">
        <v>72</v>
      </c>
      <c r="B62" s="287"/>
      <c r="C62" s="286"/>
      <c r="D62" s="286"/>
      <c r="E62" s="286"/>
      <c r="F62" s="290"/>
      <c r="G62" s="286"/>
      <c r="H62" s="286"/>
      <c r="I62" s="286"/>
      <c r="J62" s="286"/>
      <c r="K62" s="286"/>
      <c r="L62" s="286"/>
      <c r="M62" s="286"/>
      <c r="N62" s="286"/>
    </row>
    <row r="63" spans="1:14">
      <c r="A63" s="286">
        <v>73</v>
      </c>
      <c r="B63" s="287"/>
      <c r="C63" s="286"/>
      <c r="D63" s="286"/>
      <c r="E63" s="286"/>
      <c r="F63" s="290"/>
      <c r="G63" s="286"/>
      <c r="H63" s="286"/>
      <c r="I63" s="286"/>
      <c r="J63" s="286"/>
      <c r="K63" s="286"/>
      <c r="L63" s="286"/>
      <c r="M63" s="286"/>
      <c r="N63" s="286"/>
    </row>
    <row r="64" spans="1:14">
      <c r="A64" s="286">
        <v>74</v>
      </c>
      <c r="B64" s="287"/>
      <c r="C64" s="286"/>
      <c r="D64" s="286"/>
      <c r="E64" s="286"/>
      <c r="F64" s="290"/>
      <c r="G64" s="286"/>
      <c r="H64" s="286"/>
      <c r="I64" s="286"/>
      <c r="J64" s="286"/>
      <c r="K64" s="286"/>
      <c r="L64" s="286"/>
      <c r="M64" s="286"/>
      <c r="N64" s="286"/>
    </row>
    <row r="65" spans="1:14">
      <c r="A65" s="286">
        <v>75</v>
      </c>
      <c r="B65" s="287"/>
      <c r="C65" s="286"/>
      <c r="D65" s="286"/>
      <c r="E65" s="286"/>
      <c r="F65" s="290"/>
      <c r="G65" s="286"/>
      <c r="H65" s="286"/>
      <c r="I65" s="286"/>
      <c r="J65" s="286"/>
      <c r="K65" s="286"/>
      <c r="L65" s="286"/>
      <c r="M65" s="286"/>
      <c r="N65" s="286"/>
    </row>
    <row r="66" spans="1:14">
      <c r="A66" s="286">
        <v>76</v>
      </c>
      <c r="B66" s="287"/>
      <c r="C66" s="286"/>
      <c r="D66" s="286"/>
      <c r="E66" s="286"/>
      <c r="F66" s="290"/>
      <c r="G66" s="286"/>
      <c r="H66" s="286"/>
      <c r="I66" s="286"/>
      <c r="J66" s="286"/>
      <c r="K66" s="286"/>
      <c r="L66" s="286"/>
      <c r="M66" s="286"/>
      <c r="N66" s="286"/>
    </row>
    <row r="67" spans="1:14">
      <c r="A67" s="286">
        <v>77</v>
      </c>
      <c r="B67" s="287"/>
      <c r="C67" s="286"/>
      <c r="D67" s="286"/>
      <c r="E67" s="286"/>
      <c r="F67" s="290"/>
      <c r="G67" s="286"/>
      <c r="H67" s="286"/>
      <c r="I67" s="286"/>
      <c r="J67" s="286"/>
      <c r="K67" s="286"/>
      <c r="L67" s="286"/>
      <c r="M67" s="286"/>
      <c r="N67" s="286"/>
    </row>
    <row r="68" spans="1:14">
      <c r="A68" s="286">
        <v>78</v>
      </c>
      <c r="B68" s="287"/>
      <c r="C68" s="286"/>
      <c r="D68" s="286"/>
      <c r="E68" s="286"/>
      <c r="F68" s="290"/>
      <c r="G68" s="286"/>
      <c r="H68" s="286"/>
      <c r="I68" s="286"/>
      <c r="J68" s="286"/>
      <c r="K68" s="286"/>
      <c r="L68" s="286"/>
      <c r="M68" s="286"/>
      <c r="N68" s="286"/>
    </row>
    <row r="69" spans="1:14">
      <c r="A69" s="286">
        <v>79</v>
      </c>
      <c r="B69" s="287"/>
      <c r="C69" s="286"/>
      <c r="D69" s="286"/>
      <c r="E69" s="286"/>
      <c r="F69" s="290"/>
      <c r="G69" s="286"/>
      <c r="H69" s="286"/>
      <c r="I69" s="286"/>
      <c r="J69" s="286"/>
      <c r="K69" s="286"/>
      <c r="L69" s="286"/>
      <c r="M69" s="286"/>
      <c r="N69" s="286"/>
    </row>
    <row r="70" spans="1:14">
      <c r="A70" s="286">
        <v>80</v>
      </c>
      <c r="B70" s="287"/>
      <c r="C70" s="286"/>
      <c r="D70" s="286"/>
      <c r="E70" s="286"/>
      <c r="F70" s="290"/>
      <c r="G70" s="286"/>
      <c r="H70" s="286"/>
      <c r="I70" s="286"/>
      <c r="J70" s="286"/>
      <c r="K70" s="286"/>
      <c r="L70" s="286"/>
      <c r="M70" s="286"/>
      <c r="N70" s="286"/>
    </row>
    <row r="71" spans="1:14">
      <c r="A71" s="286">
        <v>81</v>
      </c>
      <c r="B71" s="287"/>
      <c r="C71" s="286"/>
      <c r="D71" s="286"/>
      <c r="E71" s="286"/>
      <c r="F71" s="290"/>
      <c r="G71" s="286"/>
      <c r="H71" s="286"/>
      <c r="I71" s="286"/>
      <c r="J71" s="286"/>
      <c r="K71" s="286"/>
      <c r="L71" s="286"/>
      <c r="M71" s="286"/>
      <c r="N71" s="286"/>
    </row>
    <row r="72" spans="1:14">
      <c r="A72" s="286">
        <v>82</v>
      </c>
      <c r="B72" s="287"/>
      <c r="C72" s="286"/>
      <c r="D72" s="286"/>
      <c r="E72" s="286"/>
      <c r="F72" s="290"/>
      <c r="G72" s="286"/>
      <c r="H72" s="286"/>
      <c r="I72" s="286"/>
      <c r="J72" s="286"/>
      <c r="K72" s="286"/>
      <c r="L72" s="286"/>
      <c r="M72" s="286"/>
      <c r="N72" s="286"/>
    </row>
    <row r="73" spans="1:14">
      <c r="A73" s="286">
        <v>83</v>
      </c>
      <c r="B73" s="287"/>
      <c r="C73" s="286"/>
      <c r="D73" s="286"/>
      <c r="E73" s="286"/>
      <c r="F73" s="290"/>
      <c r="G73" s="286"/>
      <c r="H73" s="286"/>
      <c r="I73" s="286"/>
      <c r="J73" s="286"/>
      <c r="K73" s="286"/>
      <c r="L73" s="286"/>
      <c r="M73" s="286"/>
      <c r="N73" s="286"/>
    </row>
    <row r="74" spans="1:14">
      <c r="A74" s="286">
        <v>84</v>
      </c>
      <c r="B74" s="287"/>
      <c r="C74" s="286"/>
      <c r="D74" s="286"/>
      <c r="E74" s="286"/>
      <c r="F74" s="290"/>
      <c r="G74" s="286"/>
      <c r="H74" s="286"/>
      <c r="I74" s="286"/>
      <c r="J74" s="286"/>
      <c r="K74" s="286"/>
      <c r="L74" s="286"/>
      <c r="M74" s="286"/>
      <c r="N74" s="286"/>
    </row>
    <row r="75" spans="1:14">
      <c r="A75" s="286">
        <v>85</v>
      </c>
      <c r="B75" s="287"/>
      <c r="C75" s="286"/>
      <c r="D75" s="286"/>
      <c r="E75" s="286"/>
      <c r="F75" s="290"/>
      <c r="G75" s="286"/>
      <c r="H75" s="286"/>
      <c r="I75" s="286"/>
      <c r="J75" s="286"/>
      <c r="K75" s="286"/>
      <c r="L75" s="286"/>
      <c r="M75" s="286"/>
      <c r="N75" s="286"/>
    </row>
    <row r="76" spans="1:14">
      <c r="A76" s="286">
        <v>86</v>
      </c>
      <c r="B76" s="287"/>
      <c r="C76" s="286"/>
      <c r="D76" s="286"/>
      <c r="E76" s="286"/>
      <c r="F76" s="290"/>
      <c r="G76" s="286"/>
      <c r="H76" s="286"/>
      <c r="I76" s="286"/>
      <c r="J76" s="286"/>
      <c r="K76" s="286"/>
      <c r="L76" s="286"/>
      <c r="M76" s="286"/>
      <c r="N76" s="286"/>
    </row>
    <row r="77" spans="1:14">
      <c r="A77" s="286">
        <v>87</v>
      </c>
      <c r="B77" s="287"/>
      <c r="C77" s="286"/>
      <c r="D77" s="286"/>
      <c r="E77" s="286"/>
      <c r="F77" s="290"/>
      <c r="G77" s="286"/>
      <c r="H77" s="286"/>
      <c r="I77" s="286"/>
      <c r="J77" s="286"/>
      <c r="K77" s="286"/>
      <c r="L77" s="286"/>
      <c r="M77" s="286"/>
      <c r="N77" s="286"/>
    </row>
    <row r="78" spans="1:14">
      <c r="A78" s="286">
        <v>88</v>
      </c>
      <c r="B78" s="287"/>
      <c r="C78" s="286"/>
      <c r="D78" s="286"/>
      <c r="E78" s="286"/>
      <c r="F78" s="290"/>
      <c r="G78" s="286"/>
      <c r="H78" s="286"/>
      <c r="I78" s="286"/>
      <c r="J78" s="286"/>
      <c r="K78" s="286"/>
      <c r="L78" s="286"/>
      <c r="M78" s="286"/>
      <c r="N78" s="286"/>
    </row>
    <row r="79" spans="1:14">
      <c r="A79" s="286">
        <v>89</v>
      </c>
      <c r="B79" s="287"/>
      <c r="C79" s="286"/>
      <c r="D79" s="286"/>
      <c r="E79" s="286"/>
      <c r="F79" s="290"/>
      <c r="G79" s="286"/>
      <c r="H79" s="286"/>
      <c r="I79" s="286"/>
      <c r="J79" s="286"/>
      <c r="K79" s="286"/>
      <c r="L79" s="286"/>
      <c r="M79" s="286"/>
      <c r="N79" s="286"/>
    </row>
    <row r="80" spans="1:14">
      <c r="A80" s="286">
        <v>90</v>
      </c>
      <c r="B80" s="287"/>
      <c r="C80" s="286"/>
      <c r="D80" s="286"/>
      <c r="E80" s="286"/>
      <c r="F80" s="290"/>
      <c r="G80" s="286"/>
      <c r="H80" s="286"/>
      <c r="I80" s="286"/>
      <c r="J80" s="286"/>
      <c r="K80" s="286"/>
      <c r="L80" s="286"/>
      <c r="M80" s="286"/>
      <c r="N80" s="286"/>
    </row>
    <row r="81" spans="1:14">
      <c r="A81" s="286">
        <v>91</v>
      </c>
      <c r="B81" s="287"/>
      <c r="C81" s="286"/>
      <c r="D81" s="286"/>
      <c r="E81" s="286"/>
      <c r="F81" s="290"/>
      <c r="G81" s="286"/>
      <c r="H81" s="286"/>
      <c r="I81" s="286"/>
      <c r="J81" s="286"/>
      <c r="K81" s="286"/>
      <c r="L81" s="286"/>
      <c r="M81" s="286"/>
      <c r="N81" s="286"/>
    </row>
    <row r="82" spans="1:14">
      <c r="A82" s="286">
        <v>92</v>
      </c>
      <c r="B82" s="287"/>
      <c r="C82" s="286"/>
      <c r="D82" s="286"/>
      <c r="E82" s="286"/>
      <c r="F82" s="290"/>
      <c r="G82" s="286"/>
      <c r="H82" s="286"/>
      <c r="I82" s="286"/>
      <c r="J82" s="286"/>
      <c r="K82" s="286"/>
      <c r="L82" s="286"/>
      <c r="M82" s="286"/>
      <c r="N82" s="286"/>
    </row>
    <row r="83" spans="1:14">
      <c r="A83" s="286">
        <v>93</v>
      </c>
      <c r="B83" s="287"/>
      <c r="C83" s="286"/>
      <c r="D83" s="286"/>
      <c r="E83" s="286"/>
      <c r="F83" s="290"/>
      <c r="G83" s="286"/>
      <c r="H83" s="286"/>
      <c r="I83" s="286"/>
      <c r="J83" s="286"/>
      <c r="K83" s="286"/>
      <c r="L83" s="286"/>
      <c r="M83" s="286"/>
      <c r="N83" s="286"/>
    </row>
    <row r="84" spans="1:14">
      <c r="A84" s="286">
        <v>94</v>
      </c>
      <c r="B84" s="287"/>
      <c r="C84" s="286"/>
      <c r="D84" s="286"/>
      <c r="E84" s="286"/>
      <c r="F84" s="290"/>
      <c r="G84" s="286"/>
      <c r="H84" s="286"/>
      <c r="I84" s="286"/>
      <c r="J84" s="286"/>
      <c r="K84" s="286"/>
      <c r="L84" s="286"/>
      <c r="M84" s="286"/>
      <c r="N84" s="286"/>
    </row>
    <row r="85" spans="1:14">
      <c r="A85" s="286">
        <v>95</v>
      </c>
      <c r="B85" s="287"/>
      <c r="C85" s="286"/>
      <c r="D85" s="286"/>
      <c r="E85" s="286"/>
      <c r="F85" s="290"/>
      <c r="G85" s="286"/>
      <c r="H85" s="286"/>
      <c r="I85" s="286"/>
      <c r="J85" s="286"/>
      <c r="K85" s="286"/>
      <c r="L85" s="286"/>
      <c r="M85" s="286"/>
      <c r="N85" s="286"/>
    </row>
    <row r="86" spans="1:14">
      <c r="A86" s="286">
        <v>96</v>
      </c>
      <c r="B86" s="287"/>
      <c r="C86" s="286"/>
      <c r="D86" s="286"/>
      <c r="E86" s="286"/>
      <c r="F86" s="290"/>
      <c r="G86" s="286"/>
      <c r="H86" s="286"/>
      <c r="I86" s="286"/>
      <c r="J86" s="286"/>
      <c r="K86" s="286"/>
      <c r="L86" s="286"/>
      <c r="M86" s="286"/>
      <c r="N86" s="286"/>
    </row>
    <row r="87" spans="1:14">
      <c r="A87" s="286">
        <v>97</v>
      </c>
      <c r="B87" s="287"/>
      <c r="C87" s="286"/>
      <c r="D87" s="286"/>
      <c r="E87" s="286"/>
      <c r="F87" s="290"/>
      <c r="G87" s="286"/>
      <c r="H87" s="286"/>
      <c r="I87" s="286"/>
      <c r="J87" s="286"/>
      <c r="K87" s="286"/>
      <c r="L87" s="286"/>
      <c r="M87" s="286"/>
      <c r="N87" s="286"/>
    </row>
    <row r="88" spans="1:14">
      <c r="A88" s="286">
        <v>98</v>
      </c>
      <c r="B88" s="287"/>
      <c r="C88" s="286"/>
      <c r="D88" s="286"/>
      <c r="E88" s="286"/>
      <c r="F88" s="290"/>
      <c r="G88" s="286"/>
      <c r="H88" s="286"/>
      <c r="I88" s="286"/>
      <c r="J88" s="286"/>
      <c r="K88" s="286"/>
      <c r="L88" s="286"/>
      <c r="M88" s="286"/>
      <c r="N88" s="286"/>
    </row>
    <row r="89" spans="1:14">
      <c r="A89" s="286">
        <v>99</v>
      </c>
      <c r="B89" s="287"/>
      <c r="C89" s="286"/>
      <c r="D89" s="286"/>
      <c r="E89" s="286"/>
      <c r="F89" s="290"/>
      <c r="G89" s="286"/>
      <c r="H89" s="286"/>
      <c r="I89" s="286"/>
      <c r="J89" s="286"/>
      <c r="K89" s="286"/>
      <c r="L89" s="286"/>
      <c r="M89" s="286"/>
      <c r="N89" s="286"/>
    </row>
    <row r="90" spans="1:14">
      <c r="A90" s="286">
        <v>100</v>
      </c>
      <c r="B90" s="287"/>
      <c r="C90" s="286"/>
      <c r="D90" s="286"/>
      <c r="E90" s="286"/>
      <c r="F90" s="290"/>
      <c r="G90" s="286"/>
      <c r="H90" s="286"/>
      <c r="I90" s="286"/>
      <c r="J90" s="286"/>
      <c r="K90" s="286"/>
      <c r="L90" s="286"/>
      <c r="M90" s="286"/>
      <c r="N90" s="286"/>
    </row>
  </sheetData>
  <mergeCells count="1">
    <mergeCell ref="B6:H6"/>
  </mergeCells>
  <conditionalFormatting sqref="C8:C90">
    <cfRule type="containsText" dxfId="230" priority="2" operator="containsText" text="zakup">
      <formula>NOT(ISERROR(SEARCH("zakup",C8)))</formula>
    </cfRule>
    <cfRule type="containsText" dxfId="229" priority="3" operator="containsText" text="relokacja">
      <formula>NOT(ISERROR(SEARCH("relokacja",C8)))</formula>
    </cfRule>
  </conditionalFormatting>
  <conditionalFormatting sqref="D8:D9 D11:D90">
    <cfRule type="containsText" dxfId="228" priority="1" operator="containsText" text="przetarg">
      <formula>NOT(ISERROR(SEARCH("przetarg",D8)))</formula>
    </cfRule>
  </conditionalFormatting>
  <dataValidations count="3">
    <dataValidation type="list" allowBlank="1" showInputMessage="1" showErrorMessage="1" sqref="L8:L9 L11:L90" xr:uid="{00000000-0002-0000-1400-000000000000}">
      <formula1>"KPO I,KPO II"</formula1>
    </dataValidation>
    <dataValidation type="list" allowBlank="1" showInputMessage="1" showErrorMessage="1" sqref="C8:C90" xr:uid="{00000000-0002-0000-1400-000001000000}">
      <formula1>"relokacja,zakup,inne"</formula1>
    </dataValidation>
    <dataValidation type="list" allowBlank="1" showInputMessage="1" showErrorMessage="1" sqref="D8:D9 D11:D90" xr:uid="{00000000-0002-0000-1400-000002000000}">
      <formula1>"przetarg"</formula1>
    </dataValidation>
  </dataValidations>
  <pageMargins left="0.25" right="0.25" top="0.75" bottom="0.75" header="0.3" footer="0.3"/>
  <pageSetup paperSize="9" scale="43" orientation="landscape" copies="3"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Arkusz36">
    <pageSetUpPr fitToPage="1"/>
  </sheetPr>
  <dimension ref="A2:L90"/>
  <sheetViews>
    <sheetView showGridLines="0" topLeftCell="B21" zoomScale="85" zoomScaleNormal="85" workbookViewId="0">
      <selection activeCell="G45" sqref="G45"/>
    </sheetView>
  </sheetViews>
  <sheetFormatPr defaultColWidth="8.85546875" defaultRowHeight="15"/>
  <cols>
    <col min="1" max="1" width="9.7109375" style="169" customWidth="1"/>
    <col min="2" max="2" width="61.42578125" style="169"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2" s="276" customFormat="1">
      <c r="A2" s="276" t="s">
        <v>94</v>
      </c>
      <c r="B2" s="279" t="s">
        <v>491</v>
      </c>
      <c r="C2" s="280"/>
      <c r="D2" s="280"/>
      <c r="E2" s="280"/>
      <c r="F2" s="280"/>
      <c r="G2" s="280"/>
      <c r="H2" s="280"/>
    </row>
    <row r="3" spans="1:12">
      <c r="A3" s="169" t="s">
        <v>176</v>
      </c>
      <c r="B3" s="278">
        <f>SUM(Tabela1111221[Planowany budżet w '[zł']])</f>
        <v>0</v>
      </c>
      <c r="C3" s="275"/>
      <c r="D3" s="275"/>
      <c r="E3" s="275"/>
      <c r="F3" s="275"/>
      <c r="G3" s="275"/>
      <c r="H3" s="275"/>
    </row>
    <row r="4" spans="1:12">
      <c r="A4" s="169" t="s">
        <v>96</v>
      </c>
      <c r="B4" s="278" t="s">
        <v>492</v>
      </c>
      <c r="C4" s="275"/>
      <c r="D4" s="275"/>
      <c r="E4" s="275"/>
      <c r="F4" s="275"/>
      <c r="G4" s="275"/>
      <c r="H4" s="275"/>
    </row>
    <row r="5" spans="1:12" s="276" customFormat="1">
      <c r="B5" s="277"/>
      <c r="C5" s="277"/>
      <c r="D5" s="277"/>
      <c r="E5" s="277"/>
      <c r="F5" s="277"/>
      <c r="G5" s="277"/>
      <c r="H5" s="277"/>
    </row>
    <row r="6" spans="1:12">
      <c r="B6" s="389"/>
      <c r="C6" s="389"/>
      <c r="D6" s="389"/>
      <c r="E6" s="389"/>
      <c r="F6" s="389"/>
      <c r="G6" s="389"/>
      <c r="H6" s="389"/>
    </row>
    <row r="7" spans="1:12"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row>
    <row r="8" spans="1:12" ht="14.25" customHeight="1" thickTop="1">
      <c r="A8" s="286">
        <v>1</v>
      </c>
      <c r="B8" s="287" t="s">
        <v>493</v>
      </c>
      <c r="C8" s="286" t="s">
        <v>107</v>
      </c>
      <c r="D8" s="286"/>
      <c r="E8" s="286" t="s">
        <v>282</v>
      </c>
      <c r="F8" s="288"/>
      <c r="G8" s="286"/>
      <c r="H8" s="289" t="s">
        <v>578</v>
      </c>
      <c r="I8" s="286" t="s">
        <v>85</v>
      </c>
      <c r="J8" s="286"/>
      <c r="K8" s="286"/>
      <c r="L8" s="286" t="s">
        <v>184</v>
      </c>
    </row>
    <row r="9" spans="1:12" ht="14.25" customHeight="1">
      <c r="A9" s="286">
        <v>2</v>
      </c>
      <c r="B9" s="287" t="s">
        <v>590</v>
      </c>
      <c r="C9" s="286" t="s">
        <v>136</v>
      </c>
      <c r="D9" s="286"/>
      <c r="E9" s="286" t="s">
        <v>282</v>
      </c>
      <c r="F9" s="290"/>
      <c r="G9" s="286"/>
      <c r="H9" s="291"/>
      <c r="I9" s="286" t="s">
        <v>85</v>
      </c>
      <c r="J9" s="286"/>
      <c r="K9" s="286"/>
      <c r="L9" s="286" t="s">
        <v>184</v>
      </c>
    </row>
    <row r="10" spans="1:12" ht="14.25" customHeight="1">
      <c r="A10" s="286">
        <v>3</v>
      </c>
      <c r="B10" s="287" t="s">
        <v>579</v>
      </c>
      <c r="C10" s="286" t="s">
        <v>107</v>
      </c>
      <c r="D10" s="286"/>
      <c r="E10" s="286" t="s">
        <v>282</v>
      </c>
      <c r="F10" s="290"/>
      <c r="G10" s="286"/>
      <c r="H10" s="291" t="s">
        <v>578</v>
      </c>
      <c r="I10" s="286" t="s">
        <v>85</v>
      </c>
      <c r="J10" s="286"/>
      <c r="K10" s="286"/>
      <c r="L10" s="286" t="s">
        <v>184</v>
      </c>
    </row>
    <row r="11" spans="1:12" ht="14.25" customHeight="1">
      <c r="A11" s="286">
        <v>4</v>
      </c>
      <c r="B11" s="287" t="s">
        <v>504</v>
      </c>
      <c r="C11" s="286" t="s">
        <v>107</v>
      </c>
      <c r="D11" s="286"/>
      <c r="E11" s="286" t="s">
        <v>282</v>
      </c>
      <c r="F11" s="290"/>
      <c r="G11" s="286"/>
      <c r="H11" s="289"/>
      <c r="I11" s="286" t="s">
        <v>85</v>
      </c>
      <c r="J11" s="286"/>
      <c r="K11" s="286"/>
      <c r="L11" s="286" t="s">
        <v>184</v>
      </c>
    </row>
    <row r="12" spans="1:12" ht="14.25" customHeight="1">
      <c r="A12" s="286">
        <v>5</v>
      </c>
      <c r="B12" s="287" t="s">
        <v>506</v>
      </c>
      <c r="C12" s="286" t="s">
        <v>107</v>
      </c>
      <c r="D12" s="286"/>
      <c r="E12" s="286" t="s">
        <v>282</v>
      </c>
      <c r="F12" s="290"/>
      <c r="G12" s="286"/>
      <c r="H12" s="286" t="s">
        <v>580</v>
      </c>
      <c r="I12" s="286" t="s">
        <v>85</v>
      </c>
      <c r="J12" s="286"/>
      <c r="K12" s="286"/>
      <c r="L12" s="286" t="s">
        <v>184</v>
      </c>
    </row>
    <row r="13" spans="1:12" ht="14.25" customHeight="1">
      <c r="A13" s="286">
        <v>6</v>
      </c>
      <c r="B13" s="287" t="s">
        <v>508</v>
      </c>
      <c r="C13" s="286" t="s">
        <v>107</v>
      </c>
      <c r="D13" s="286"/>
      <c r="E13" s="286" t="s">
        <v>282</v>
      </c>
      <c r="F13" s="290"/>
      <c r="G13" s="286"/>
      <c r="H13" s="286" t="s">
        <v>580</v>
      </c>
      <c r="I13" s="286" t="s">
        <v>85</v>
      </c>
      <c r="J13" s="286"/>
      <c r="K13" s="286"/>
      <c r="L13" s="286" t="s">
        <v>184</v>
      </c>
    </row>
    <row r="14" spans="1:12" ht="14.25" customHeight="1">
      <c r="A14" s="286">
        <v>7</v>
      </c>
      <c r="B14" s="292" t="s">
        <v>510</v>
      </c>
      <c r="C14" s="286" t="s">
        <v>136</v>
      </c>
      <c r="D14" s="286"/>
      <c r="E14" s="286" t="s">
        <v>282</v>
      </c>
      <c r="F14" s="290"/>
      <c r="G14" s="286"/>
      <c r="H14" s="286"/>
      <c r="I14" s="286" t="s">
        <v>85</v>
      </c>
      <c r="J14" s="286"/>
      <c r="K14" s="286"/>
      <c r="L14" s="286" t="s">
        <v>184</v>
      </c>
    </row>
    <row r="15" spans="1:12" ht="14.25" customHeight="1">
      <c r="A15" s="286">
        <v>8</v>
      </c>
      <c r="B15" s="287" t="s">
        <v>581</v>
      </c>
      <c r="C15" s="286" t="s">
        <v>107</v>
      </c>
      <c r="D15" s="286"/>
      <c r="E15" s="286" t="s">
        <v>282</v>
      </c>
      <c r="F15" s="290"/>
      <c r="G15" s="286"/>
      <c r="H15" s="286" t="s">
        <v>580</v>
      </c>
      <c r="I15" s="286" t="s">
        <v>85</v>
      </c>
      <c r="J15" s="286"/>
      <c r="K15" s="286"/>
      <c r="L15" s="286" t="s">
        <v>184</v>
      </c>
    </row>
    <row r="16" spans="1:12" ht="14.25" customHeight="1">
      <c r="A16" s="286">
        <v>9</v>
      </c>
      <c r="B16" s="287" t="s">
        <v>512</v>
      </c>
      <c r="C16" s="286" t="s">
        <v>107</v>
      </c>
      <c r="D16" s="286"/>
      <c r="E16" s="286" t="s">
        <v>282</v>
      </c>
      <c r="F16" s="290"/>
      <c r="G16" s="286"/>
      <c r="H16" s="286"/>
      <c r="I16" s="286" t="s">
        <v>85</v>
      </c>
      <c r="J16" s="286"/>
      <c r="K16" s="286"/>
      <c r="L16" s="286" t="s">
        <v>184</v>
      </c>
    </row>
    <row r="17" spans="1:12" ht="14.25" customHeight="1">
      <c r="A17" s="286">
        <v>10</v>
      </c>
      <c r="B17" s="292" t="s">
        <v>516</v>
      </c>
      <c r="C17" s="286" t="s">
        <v>107</v>
      </c>
      <c r="D17" s="286"/>
      <c r="E17" s="286" t="s">
        <v>282</v>
      </c>
      <c r="F17" s="290"/>
      <c r="G17" s="286"/>
      <c r="H17" s="286"/>
      <c r="I17" s="286" t="s">
        <v>85</v>
      </c>
      <c r="J17" s="286"/>
      <c r="K17" s="286"/>
      <c r="L17" s="286" t="s">
        <v>184</v>
      </c>
    </row>
    <row r="18" spans="1:12" ht="14.25" customHeight="1">
      <c r="A18" s="286">
        <v>11</v>
      </c>
      <c r="B18" s="292" t="s">
        <v>517</v>
      </c>
      <c r="C18" s="286" t="s">
        <v>107</v>
      </c>
      <c r="D18" s="286"/>
      <c r="E18" s="286" t="s">
        <v>282</v>
      </c>
      <c r="F18" s="290"/>
      <c r="G18" s="286"/>
      <c r="H18" s="286" t="s">
        <v>582</v>
      </c>
      <c r="I18" s="286" t="s">
        <v>85</v>
      </c>
      <c r="J18" s="286"/>
      <c r="K18" s="286"/>
      <c r="L18" s="286" t="s">
        <v>184</v>
      </c>
    </row>
    <row r="19" spans="1:12" ht="14.25" customHeight="1">
      <c r="A19" s="286">
        <v>12</v>
      </c>
      <c r="B19" s="287" t="s">
        <v>519</v>
      </c>
      <c r="C19" s="286" t="s">
        <v>107</v>
      </c>
      <c r="D19" s="286"/>
      <c r="E19" s="286" t="s">
        <v>282</v>
      </c>
      <c r="F19" s="290"/>
      <c r="G19" s="293"/>
      <c r="H19" s="286"/>
      <c r="I19" s="286" t="s">
        <v>85</v>
      </c>
      <c r="J19" s="286"/>
      <c r="K19" s="286"/>
      <c r="L19" s="286" t="s">
        <v>184</v>
      </c>
    </row>
    <row r="20" spans="1:12" ht="14.25" customHeight="1">
      <c r="A20" s="286">
        <v>13</v>
      </c>
      <c r="B20" s="287" t="s">
        <v>521</v>
      </c>
      <c r="C20" s="286" t="s">
        <v>107</v>
      </c>
      <c r="D20" s="286"/>
      <c r="E20" s="286" t="s">
        <v>282</v>
      </c>
      <c r="F20" s="290"/>
      <c r="G20" s="293"/>
      <c r="H20" s="286" t="s">
        <v>583</v>
      </c>
      <c r="I20" s="286" t="s">
        <v>85</v>
      </c>
      <c r="J20" s="286"/>
      <c r="K20" s="286"/>
      <c r="L20" s="286" t="s">
        <v>184</v>
      </c>
    </row>
    <row r="21" spans="1:12" ht="14.25" customHeight="1">
      <c r="A21" s="286">
        <v>14</v>
      </c>
      <c r="B21" s="287" t="s">
        <v>524</v>
      </c>
      <c r="C21" s="286" t="s">
        <v>136</v>
      </c>
      <c r="D21" s="286"/>
      <c r="E21" s="286" t="s">
        <v>282</v>
      </c>
      <c r="F21" s="290"/>
      <c r="G21" s="286"/>
      <c r="H21" s="286"/>
      <c r="I21" s="286" t="s">
        <v>85</v>
      </c>
      <c r="J21" s="286"/>
      <c r="K21" s="286"/>
      <c r="L21" s="286" t="s">
        <v>184</v>
      </c>
    </row>
    <row r="22" spans="1:12" ht="14.25" customHeight="1">
      <c r="A22" s="286">
        <v>15</v>
      </c>
      <c r="B22" s="292" t="s">
        <v>525</v>
      </c>
      <c r="C22" s="286" t="s">
        <v>136</v>
      </c>
      <c r="D22" s="286"/>
      <c r="E22" s="286" t="s">
        <v>282</v>
      </c>
      <c r="F22" s="290"/>
      <c r="G22" s="286"/>
      <c r="H22" s="286"/>
      <c r="I22" s="286" t="s">
        <v>85</v>
      </c>
      <c r="J22" s="286"/>
      <c r="K22" s="286"/>
      <c r="L22" s="286" t="s">
        <v>184</v>
      </c>
    </row>
    <row r="23" spans="1:12" ht="14.25" customHeight="1">
      <c r="A23" s="286">
        <v>16</v>
      </c>
      <c r="B23" s="292" t="s">
        <v>526</v>
      </c>
      <c r="C23" s="286" t="s">
        <v>136</v>
      </c>
      <c r="D23" s="286"/>
      <c r="E23" s="286" t="s">
        <v>282</v>
      </c>
      <c r="F23" s="290"/>
      <c r="G23" s="286"/>
      <c r="H23" s="286"/>
      <c r="I23" s="286" t="s">
        <v>85</v>
      </c>
      <c r="J23" s="286"/>
      <c r="K23" s="286"/>
      <c r="L23" s="286" t="s">
        <v>184</v>
      </c>
    </row>
    <row r="24" spans="1:12" ht="14.25" customHeight="1">
      <c r="A24" s="286">
        <v>17</v>
      </c>
      <c r="B24" s="287" t="s">
        <v>527</v>
      </c>
      <c r="C24" s="286" t="s">
        <v>107</v>
      </c>
      <c r="D24" s="286"/>
      <c r="E24" s="286" t="s">
        <v>282</v>
      </c>
      <c r="F24" s="290"/>
      <c r="G24" s="286"/>
      <c r="H24" s="286"/>
      <c r="I24" s="286" t="s">
        <v>85</v>
      </c>
      <c r="J24" s="286"/>
      <c r="K24" s="286"/>
      <c r="L24" s="286" t="s">
        <v>184</v>
      </c>
    </row>
    <row r="25" spans="1:12" ht="14.25" customHeight="1">
      <c r="A25" s="286">
        <v>18</v>
      </c>
      <c r="B25" s="287" t="s">
        <v>528</v>
      </c>
      <c r="C25" s="286" t="s">
        <v>107</v>
      </c>
      <c r="D25" s="286"/>
      <c r="E25" s="286" t="s">
        <v>282</v>
      </c>
      <c r="F25" s="290"/>
      <c r="G25" s="286"/>
      <c r="H25" s="286"/>
      <c r="I25" s="286" t="s">
        <v>85</v>
      </c>
      <c r="J25" s="286"/>
      <c r="K25" s="286"/>
      <c r="L25" s="286" t="s">
        <v>184</v>
      </c>
    </row>
    <row r="26" spans="1:12" ht="14.25" customHeight="1">
      <c r="A26" s="286">
        <v>19</v>
      </c>
      <c r="B26" s="287" t="s">
        <v>529</v>
      </c>
      <c r="C26" s="286" t="s">
        <v>136</v>
      </c>
      <c r="D26" s="286"/>
      <c r="E26" s="286" t="s">
        <v>282</v>
      </c>
      <c r="F26" s="290"/>
      <c r="G26" s="286"/>
      <c r="H26" s="286"/>
      <c r="I26" s="286" t="s">
        <v>85</v>
      </c>
      <c r="J26" s="286"/>
      <c r="K26" s="286"/>
      <c r="L26" s="286" t="s">
        <v>184</v>
      </c>
    </row>
    <row r="27" spans="1:12" ht="14.25" customHeight="1">
      <c r="A27" s="286">
        <v>20</v>
      </c>
      <c r="B27" s="292" t="s">
        <v>530</v>
      </c>
      <c r="C27" s="286" t="s">
        <v>136</v>
      </c>
      <c r="D27" s="286"/>
      <c r="E27" s="286" t="s">
        <v>282</v>
      </c>
      <c r="F27" s="294"/>
      <c r="G27" s="286"/>
      <c r="H27" s="295"/>
      <c r="I27" s="286" t="s">
        <v>85</v>
      </c>
      <c r="J27" s="286"/>
      <c r="K27" s="286"/>
      <c r="L27" s="286" t="s">
        <v>184</v>
      </c>
    </row>
    <row r="28" spans="1:12" ht="14.25" customHeight="1">
      <c r="A28" s="286">
        <v>21</v>
      </c>
      <c r="B28" s="296" t="s">
        <v>531</v>
      </c>
      <c r="C28" s="286" t="s">
        <v>136</v>
      </c>
      <c r="D28" s="286"/>
      <c r="E28" s="286" t="s">
        <v>282</v>
      </c>
      <c r="F28" s="294"/>
      <c r="G28" s="286"/>
      <c r="H28" s="286"/>
      <c r="I28" s="286" t="s">
        <v>85</v>
      </c>
      <c r="J28" s="286"/>
      <c r="K28" s="286"/>
      <c r="L28" s="286" t="s">
        <v>184</v>
      </c>
    </row>
    <row r="29" spans="1:12" ht="14.25" customHeight="1">
      <c r="A29" s="286">
        <v>22</v>
      </c>
      <c r="B29" s="296" t="s">
        <v>532</v>
      </c>
      <c r="C29" s="286" t="s">
        <v>136</v>
      </c>
      <c r="D29" s="286"/>
      <c r="E29" s="286" t="s">
        <v>282</v>
      </c>
      <c r="F29" s="294"/>
      <c r="G29" s="286"/>
      <c r="H29" s="286"/>
      <c r="I29" s="286" t="s">
        <v>85</v>
      </c>
      <c r="J29" s="286"/>
      <c r="K29" s="286"/>
      <c r="L29" s="286" t="s">
        <v>184</v>
      </c>
    </row>
    <row r="30" spans="1:12" ht="14.25" customHeight="1">
      <c r="A30" s="286">
        <v>23</v>
      </c>
      <c r="B30" s="296" t="s">
        <v>533</v>
      </c>
      <c r="C30" s="286" t="s">
        <v>107</v>
      </c>
      <c r="D30" s="286"/>
      <c r="E30" s="286" t="s">
        <v>282</v>
      </c>
      <c r="F30" s="294"/>
      <c r="G30" s="286"/>
      <c r="H30" s="286" t="s">
        <v>583</v>
      </c>
      <c r="I30" s="286" t="s">
        <v>85</v>
      </c>
      <c r="J30" s="286"/>
      <c r="K30" s="286"/>
      <c r="L30" s="286" t="s">
        <v>184</v>
      </c>
    </row>
    <row r="31" spans="1:12" ht="14.25" customHeight="1">
      <c r="A31" s="286">
        <v>24</v>
      </c>
      <c r="B31" s="292" t="s">
        <v>534</v>
      </c>
      <c r="C31" s="286" t="s">
        <v>136</v>
      </c>
      <c r="D31" s="286"/>
      <c r="E31" s="286" t="s">
        <v>282</v>
      </c>
      <c r="F31" s="294"/>
      <c r="G31" s="286"/>
      <c r="H31" s="286"/>
      <c r="I31" s="286" t="s">
        <v>85</v>
      </c>
      <c r="J31" s="286"/>
      <c r="K31" s="286"/>
      <c r="L31" s="286" t="s">
        <v>184</v>
      </c>
    </row>
    <row r="32" spans="1:12" ht="14.25" customHeight="1">
      <c r="A32" s="286">
        <v>25</v>
      </c>
      <c r="B32" s="296" t="s">
        <v>535</v>
      </c>
      <c r="C32" s="286" t="s">
        <v>136</v>
      </c>
      <c r="D32" s="286"/>
      <c r="E32" s="286" t="s">
        <v>282</v>
      </c>
      <c r="F32" s="294"/>
      <c r="G32" s="286"/>
      <c r="H32" s="286"/>
      <c r="I32" s="286" t="s">
        <v>85</v>
      </c>
      <c r="J32" s="286"/>
      <c r="K32" s="286"/>
      <c r="L32" s="286" t="s">
        <v>184</v>
      </c>
    </row>
    <row r="33" spans="1:12" ht="15.75">
      <c r="A33" s="286">
        <v>26</v>
      </c>
      <c r="B33" s="296" t="s">
        <v>537</v>
      </c>
      <c r="C33" s="286" t="s">
        <v>136</v>
      </c>
      <c r="D33" s="286"/>
      <c r="E33" s="286" t="s">
        <v>282</v>
      </c>
      <c r="F33" s="294"/>
      <c r="G33" s="286"/>
      <c r="H33" s="286"/>
      <c r="I33" s="286" t="s">
        <v>85</v>
      </c>
      <c r="J33" s="297"/>
      <c r="K33" s="286"/>
      <c r="L33" s="298" t="s">
        <v>184</v>
      </c>
    </row>
    <row r="34" spans="1:12">
      <c r="A34" s="286">
        <v>44</v>
      </c>
      <c r="B34" s="287" t="s">
        <v>584</v>
      </c>
      <c r="C34" s="286" t="s">
        <v>136</v>
      </c>
      <c r="D34" s="286"/>
      <c r="E34" s="286" t="s">
        <v>282</v>
      </c>
      <c r="F34" s="294"/>
      <c r="G34" s="286"/>
      <c r="H34" s="286"/>
      <c r="I34" s="286" t="s">
        <v>85</v>
      </c>
      <c r="J34" s="286"/>
      <c r="K34" s="286"/>
      <c r="L34" s="286" t="s">
        <v>184</v>
      </c>
    </row>
    <row r="35" spans="1:12">
      <c r="A35" s="286">
        <v>45</v>
      </c>
      <c r="B35" s="287" t="s">
        <v>541</v>
      </c>
      <c r="C35" s="286" t="s">
        <v>107</v>
      </c>
      <c r="D35" s="286"/>
      <c r="E35" s="286" t="s">
        <v>282</v>
      </c>
      <c r="F35" s="294"/>
      <c r="G35" s="286"/>
      <c r="H35" s="286" t="s">
        <v>583</v>
      </c>
      <c r="I35" s="286" t="s">
        <v>85</v>
      </c>
      <c r="J35" s="286"/>
      <c r="K35" s="286"/>
      <c r="L35" s="286" t="s">
        <v>184</v>
      </c>
    </row>
    <row r="36" spans="1:12">
      <c r="A36" s="286">
        <v>46</v>
      </c>
      <c r="B36" s="287" t="s">
        <v>542</v>
      </c>
      <c r="C36" s="286" t="s">
        <v>136</v>
      </c>
      <c r="D36" s="286"/>
      <c r="E36" s="286" t="s">
        <v>282</v>
      </c>
      <c r="F36" s="294"/>
      <c r="G36" s="286"/>
      <c r="H36" s="286"/>
      <c r="I36" s="286" t="s">
        <v>85</v>
      </c>
      <c r="J36" s="286"/>
      <c r="K36" s="286"/>
      <c r="L36" s="286" t="s">
        <v>184</v>
      </c>
    </row>
    <row r="37" spans="1:12">
      <c r="A37" s="286">
        <v>47</v>
      </c>
      <c r="B37" s="287" t="s">
        <v>543</v>
      </c>
      <c r="C37" s="286" t="s">
        <v>136</v>
      </c>
      <c r="D37" s="286"/>
      <c r="E37" s="286" t="s">
        <v>282</v>
      </c>
      <c r="F37" s="294"/>
      <c r="G37" s="286"/>
      <c r="H37" s="286"/>
      <c r="I37" s="286" t="s">
        <v>85</v>
      </c>
      <c r="J37" s="286"/>
      <c r="K37" s="286"/>
      <c r="L37" s="286" t="s">
        <v>184</v>
      </c>
    </row>
    <row r="38" spans="1:12">
      <c r="A38" s="286">
        <v>48</v>
      </c>
      <c r="B38" s="287" t="s">
        <v>544</v>
      </c>
      <c r="C38" s="286" t="s">
        <v>136</v>
      </c>
      <c r="D38" s="286"/>
      <c r="E38" s="286" t="s">
        <v>282</v>
      </c>
      <c r="F38" s="294"/>
      <c r="G38" s="286"/>
      <c r="H38" s="286"/>
      <c r="I38" s="286" t="s">
        <v>85</v>
      </c>
      <c r="J38" s="286"/>
      <c r="K38" s="286"/>
      <c r="L38" s="286" t="s">
        <v>184</v>
      </c>
    </row>
    <row r="39" spans="1:12">
      <c r="A39" s="286">
        <v>49</v>
      </c>
      <c r="B39" s="287" t="s">
        <v>545</v>
      </c>
      <c r="C39" s="286" t="s">
        <v>136</v>
      </c>
      <c r="D39" s="286"/>
      <c r="E39" s="286" t="s">
        <v>282</v>
      </c>
      <c r="F39" s="294"/>
      <c r="G39" s="286"/>
      <c r="H39" s="286"/>
      <c r="I39" s="286" t="s">
        <v>85</v>
      </c>
      <c r="J39" s="286"/>
      <c r="K39" s="286"/>
      <c r="L39" s="286" t="s">
        <v>184</v>
      </c>
    </row>
    <row r="40" spans="1:12">
      <c r="A40" s="286">
        <v>50</v>
      </c>
      <c r="B40" s="287" t="s">
        <v>546</v>
      </c>
      <c r="C40" s="286" t="s">
        <v>136</v>
      </c>
      <c r="D40" s="286"/>
      <c r="E40" s="286" t="s">
        <v>282</v>
      </c>
      <c r="F40" s="294"/>
      <c r="G40" s="286"/>
      <c r="H40" s="286"/>
      <c r="I40" s="286" t="s">
        <v>85</v>
      </c>
      <c r="J40" s="286"/>
      <c r="K40" s="286"/>
      <c r="L40" s="286" t="s">
        <v>184</v>
      </c>
    </row>
    <row r="41" spans="1:12">
      <c r="A41" s="286">
        <v>51</v>
      </c>
      <c r="B41" s="287" t="s">
        <v>548</v>
      </c>
      <c r="C41" s="286" t="s">
        <v>136</v>
      </c>
      <c r="D41" s="286"/>
      <c r="E41" s="286" t="s">
        <v>282</v>
      </c>
      <c r="F41" s="290"/>
      <c r="G41" s="286"/>
      <c r="H41" s="286"/>
      <c r="I41" s="286" t="s">
        <v>85</v>
      </c>
      <c r="J41" s="286"/>
      <c r="K41" s="286"/>
      <c r="L41" s="286" t="s">
        <v>184</v>
      </c>
    </row>
    <row r="42" spans="1:12">
      <c r="A42" s="286">
        <v>52</v>
      </c>
      <c r="B42" s="287" t="s">
        <v>549</v>
      </c>
      <c r="C42" s="286" t="s">
        <v>136</v>
      </c>
      <c r="D42" s="286"/>
      <c r="E42" s="286" t="s">
        <v>282</v>
      </c>
      <c r="F42" s="290"/>
      <c r="G42" s="286"/>
      <c r="H42" s="286"/>
      <c r="I42" s="286" t="s">
        <v>85</v>
      </c>
      <c r="J42" s="286"/>
      <c r="K42" s="286"/>
      <c r="L42" s="286" t="s">
        <v>184</v>
      </c>
    </row>
    <row r="43" spans="1:12">
      <c r="A43" s="286">
        <v>53</v>
      </c>
      <c r="B43" s="287" t="s">
        <v>550</v>
      </c>
      <c r="C43" s="286" t="s">
        <v>136</v>
      </c>
      <c r="D43" s="286"/>
      <c r="E43" s="286" t="s">
        <v>282</v>
      </c>
      <c r="F43" s="290"/>
      <c r="G43" s="286"/>
      <c r="H43" s="286"/>
      <c r="I43" s="286" t="s">
        <v>85</v>
      </c>
      <c r="J43" s="286"/>
      <c r="K43" s="286"/>
      <c r="L43" s="286" t="s">
        <v>184</v>
      </c>
    </row>
    <row r="44" spans="1:12">
      <c r="A44" s="286">
        <v>54</v>
      </c>
      <c r="B44" s="287" t="s">
        <v>551</v>
      </c>
      <c r="C44" s="286" t="s">
        <v>136</v>
      </c>
      <c r="D44" s="286"/>
      <c r="E44" s="286" t="s">
        <v>282</v>
      </c>
      <c r="F44" s="290"/>
      <c r="G44" s="286"/>
      <c r="H44" s="286"/>
      <c r="I44" s="286" t="s">
        <v>85</v>
      </c>
      <c r="J44" s="286"/>
      <c r="K44" s="286"/>
      <c r="L44" s="286" t="s">
        <v>184</v>
      </c>
    </row>
    <row r="45" spans="1:12">
      <c r="A45" s="286">
        <v>55</v>
      </c>
      <c r="B45" s="287" t="s">
        <v>552</v>
      </c>
      <c r="C45" s="286" t="s">
        <v>136</v>
      </c>
      <c r="D45" s="286"/>
      <c r="E45" s="286" t="s">
        <v>282</v>
      </c>
      <c r="F45" s="290"/>
      <c r="G45" s="286"/>
      <c r="H45" s="286"/>
      <c r="I45" s="286" t="s">
        <v>85</v>
      </c>
      <c r="J45" s="286"/>
      <c r="K45" s="286"/>
      <c r="L45" s="286" t="s">
        <v>184</v>
      </c>
    </row>
    <row r="46" spans="1:12">
      <c r="A46" s="286">
        <v>56</v>
      </c>
      <c r="B46" s="287" t="s">
        <v>591</v>
      </c>
      <c r="C46" s="286" t="s">
        <v>136</v>
      </c>
      <c r="D46" s="286" t="s">
        <v>169</v>
      </c>
      <c r="E46" s="286" t="s">
        <v>282</v>
      </c>
      <c r="F46" s="290"/>
      <c r="G46" s="286"/>
      <c r="H46" s="286"/>
      <c r="I46" s="286" t="s">
        <v>85</v>
      </c>
      <c r="J46" s="286"/>
      <c r="K46" s="286"/>
      <c r="L46" s="286" t="s">
        <v>184</v>
      </c>
    </row>
    <row r="47" spans="1:12">
      <c r="A47" s="286">
        <v>57</v>
      </c>
      <c r="B47" s="287" t="s">
        <v>554</v>
      </c>
      <c r="C47" s="286" t="s">
        <v>136</v>
      </c>
      <c r="D47" s="286"/>
      <c r="E47" s="286" t="s">
        <v>282</v>
      </c>
      <c r="F47" s="290"/>
      <c r="G47" s="286"/>
      <c r="H47" s="286"/>
      <c r="I47" s="286" t="s">
        <v>85</v>
      </c>
      <c r="J47" s="286"/>
      <c r="K47" s="286"/>
      <c r="L47" s="286" t="s">
        <v>184</v>
      </c>
    </row>
    <row r="48" spans="1:12">
      <c r="A48" s="286">
        <v>58</v>
      </c>
      <c r="B48" s="287" t="s">
        <v>555</v>
      </c>
      <c r="C48" s="286" t="s">
        <v>136</v>
      </c>
      <c r="D48" s="286"/>
      <c r="E48" s="286" t="s">
        <v>282</v>
      </c>
      <c r="F48" s="290"/>
      <c r="G48" s="286"/>
      <c r="H48" s="286"/>
      <c r="I48" s="286" t="s">
        <v>85</v>
      </c>
      <c r="J48" s="286"/>
      <c r="K48" s="286"/>
      <c r="L48" s="286" t="s">
        <v>184</v>
      </c>
    </row>
    <row r="49" spans="1:12">
      <c r="A49" s="286">
        <v>59</v>
      </c>
      <c r="B49" s="287" t="s">
        <v>556</v>
      </c>
      <c r="C49" s="286" t="s">
        <v>136</v>
      </c>
      <c r="D49" s="286"/>
      <c r="E49" s="286" t="s">
        <v>282</v>
      </c>
      <c r="F49" s="290"/>
      <c r="G49" s="286"/>
      <c r="H49" s="286" t="s">
        <v>586</v>
      </c>
      <c r="I49" s="286" t="s">
        <v>85</v>
      </c>
      <c r="J49" s="286"/>
      <c r="K49" s="286"/>
      <c r="L49" s="286" t="s">
        <v>184</v>
      </c>
    </row>
    <row r="50" spans="1:12">
      <c r="A50" s="286">
        <v>60</v>
      </c>
      <c r="B50" s="287" t="s">
        <v>557</v>
      </c>
      <c r="C50" s="286" t="s">
        <v>107</v>
      </c>
      <c r="D50" s="286"/>
      <c r="E50" s="286" t="s">
        <v>282</v>
      </c>
      <c r="F50" s="290"/>
      <c r="G50" s="286"/>
      <c r="H50" s="286" t="s">
        <v>587</v>
      </c>
      <c r="I50" s="286" t="s">
        <v>85</v>
      </c>
      <c r="J50" s="286"/>
      <c r="K50" s="286"/>
      <c r="L50" s="286" t="s">
        <v>184</v>
      </c>
    </row>
    <row r="51" spans="1:12">
      <c r="A51" s="286">
        <v>61</v>
      </c>
      <c r="B51" s="287" t="s">
        <v>559</v>
      </c>
      <c r="C51" s="286" t="s">
        <v>107</v>
      </c>
      <c r="D51" s="286"/>
      <c r="E51" s="286" t="s">
        <v>282</v>
      </c>
      <c r="F51" s="290"/>
      <c r="G51" s="286"/>
      <c r="H51" s="286"/>
      <c r="I51" s="286" t="s">
        <v>85</v>
      </c>
      <c r="J51" s="286"/>
      <c r="K51" s="286"/>
      <c r="L51" s="286" t="s">
        <v>184</v>
      </c>
    </row>
    <row r="52" spans="1:12">
      <c r="A52" s="286">
        <v>62</v>
      </c>
      <c r="B52" s="287"/>
      <c r="C52" s="286"/>
      <c r="D52" s="286"/>
      <c r="E52" s="286"/>
      <c r="F52" s="290"/>
      <c r="G52" s="286"/>
      <c r="H52" s="286"/>
      <c r="I52" s="286"/>
      <c r="J52" s="286"/>
      <c r="K52" s="286"/>
      <c r="L52" s="286"/>
    </row>
    <row r="53" spans="1:12">
      <c r="A53" s="286">
        <v>63</v>
      </c>
      <c r="B53" s="287"/>
      <c r="C53" s="286"/>
      <c r="D53" s="286"/>
      <c r="E53" s="286"/>
      <c r="F53" s="290"/>
      <c r="G53" s="286"/>
      <c r="H53" s="286"/>
      <c r="I53" s="286"/>
      <c r="J53" s="286"/>
      <c r="K53" s="286"/>
      <c r="L53" s="286"/>
    </row>
    <row r="54" spans="1:12">
      <c r="A54" s="286">
        <v>64</v>
      </c>
      <c r="B54" s="287"/>
      <c r="C54" s="286"/>
      <c r="D54" s="286"/>
      <c r="E54" s="286"/>
      <c r="F54" s="290"/>
      <c r="G54" s="286"/>
      <c r="H54" s="286"/>
      <c r="I54" s="286"/>
      <c r="J54" s="286"/>
      <c r="K54" s="286"/>
      <c r="L54" s="286"/>
    </row>
    <row r="55" spans="1:12">
      <c r="A55" s="286">
        <v>65</v>
      </c>
      <c r="B55" s="287"/>
      <c r="C55" s="286"/>
      <c r="D55" s="286"/>
      <c r="E55" s="286"/>
      <c r="F55" s="290"/>
      <c r="G55" s="286"/>
      <c r="H55" s="286"/>
      <c r="I55" s="286"/>
      <c r="J55" s="286"/>
      <c r="K55" s="286"/>
      <c r="L55" s="286"/>
    </row>
    <row r="56" spans="1:12">
      <c r="A56" s="286">
        <v>66</v>
      </c>
      <c r="B56" s="287"/>
      <c r="C56" s="286"/>
      <c r="D56" s="286"/>
      <c r="E56" s="286"/>
      <c r="F56" s="290"/>
      <c r="G56" s="286"/>
      <c r="H56" s="286"/>
      <c r="I56" s="286"/>
      <c r="J56" s="286"/>
      <c r="K56" s="286"/>
      <c r="L56" s="286"/>
    </row>
    <row r="57" spans="1:12">
      <c r="A57" s="286">
        <v>67</v>
      </c>
      <c r="B57" s="287"/>
      <c r="C57" s="286"/>
      <c r="D57" s="286"/>
      <c r="E57" s="286"/>
      <c r="F57" s="290"/>
      <c r="G57" s="286"/>
      <c r="H57" s="286"/>
      <c r="I57" s="286"/>
      <c r="J57" s="286"/>
      <c r="K57" s="286"/>
      <c r="L57" s="286"/>
    </row>
    <row r="58" spans="1:12">
      <c r="A58" s="286">
        <v>68</v>
      </c>
      <c r="B58" s="287"/>
      <c r="C58" s="286"/>
      <c r="D58" s="286"/>
      <c r="E58" s="286"/>
      <c r="F58" s="290"/>
      <c r="G58" s="286"/>
      <c r="H58" s="286"/>
      <c r="I58" s="286"/>
      <c r="J58" s="286"/>
      <c r="K58" s="286"/>
      <c r="L58" s="286"/>
    </row>
    <row r="59" spans="1:12">
      <c r="A59" s="286">
        <v>69</v>
      </c>
      <c r="B59" s="287"/>
      <c r="C59" s="286"/>
      <c r="D59" s="286"/>
      <c r="E59" s="286"/>
      <c r="F59" s="290"/>
      <c r="G59" s="286"/>
      <c r="H59" s="286"/>
      <c r="I59" s="286"/>
      <c r="J59" s="286"/>
      <c r="K59" s="286"/>
      <c r="L59" s="286"/>
    </row>
    <row r="60" spans="1:12">
      <c r="A60" s="286">
        <v>70</v>
      </c>
      <c r="B60" s="287"/>
      <c r="C60" s="286"/>
      <c r="D60" s="286"/>
      <c r="E60" s="286"/>
      <c r="F60" s="290"/>
      <c r="G60" s="286"/>
      <c r="H60" s="286"/>
      <c r="I60" s="286"/>
      <c r="J60" s="286"/>
      <c r="K60" s="286"/>
      <c r="L60" s="286"/>
    </row>
    <row r="61" spans="1:12">
      <c r="A61" s="286">
        <v>71</v>
      </c>
      <c r="B61" s="287"/>
      <c r="C61" s="286"/>
      <c r="D61" s="286"/>
      <c r="E61" s="286"/>
      <c r="F61" s="290"/>
      <c r="G61" s="286"/>
      <c r="H61" s="286"/>
      <c r="I61" s="286"/>
      <c r="J61" s="286"/>
      <c r="K61" s="286"/>
      <c r="L61" s="286"/>
    </row>
    <row r="62" spans="1:12">
      <c r="A62" s="286">
        <v>72</v>
      </c>
      <c r="B62" s="287"/>
      <c r="C62" s="286"/>
      <c r="D62" s="286"/>
      <c r="E62" s="286"/>
      <c r="F62" s="290"/>
      <c r="G62" s="286"/>
      <c r="H62" s="286"/>
      <c r="I62" s="286"/>
      <c r="J62" s="286"/>
      <c r="K62" s="286"/>
      <c r="L62" s="286"/>
    </row>
    <row r="63" spans="1:12">
      <c r="A63" s="286">
        <v>73</v>
      </c>
      <c r="B63" s="287"/>
      <c r="C63" s="286"/>
      <c r="D63" s="286"/>
      <c r="E63" s="286"/>
      <c r="F63" s="290"/>
      <c r="G63" s="286"/>
      <c r="H63" s="286"/>
      <c r="I63" s="286"/>
      <c r="J63" s="286"/>
      <c r="K63" s="286"/>
      <c r="L63" s="286"/>
    </row>
    <row r="64" spans="1:12">
      <c r="A64" s="286">
        <v>74</v>
      </c>
      <c r="B64" s="287"/>
      <c r="C64" s="286"/>
      <c r="D64" s="286"/>
      <c r="E64" s="286"/>
      <c r="F64" s="290"/>
      <c r="G64" s="286"/>
      <c r="H64" s="286"/>
      <c r="I64" s="286"/>
      <c r="J64" s="286"/>
      <c r="K64" s="286"/>
      <c r="L64" s="286"/>
    </row>
    <row r="65" spans="1:12">
      <c r="A65" s="286">
        <v>75</v>
      </c>
      <c r="B65" s="287"/>
      <c r="C65" s="286"/>
      <c r="D65" s="286"/>
      <c r="E65" s="286"/>
      <c r="F65" s="290"/>
      <c r="G65" s="286"/>
      <c r="H65" s="286"/>
      <c r="I65" s="286"/>
      <c r="J65" s="286"/>
      <c r="K65" s="286"/>
      <c r="L65" s="286"/>
    </row>
    <row r="66" spans="1:12">
      <c r="A66" s="286">
        <v>76</v>
      </c>
      <c r="B66" s="287"/>
      <c r="C66" s="286"/>
      <c r="D66" s="286"/>
      <c r="E66" s="286"/>
      <c r="F66" s="290"/>
      <c r="G66" s="286"/>
      <c r="H66" s="286"/>
      <c r="I66" s="286"/>
      <c r="J66" s="286"/>
      <c r="K66" s="286"/>
      <c r="L66" s="286"/>
    </row>
    <row r="67" spans="1:12">
      <c r="A67" s="286">
        <v>77</v>
      </c>
      <c r="B67" s="287"/>
      <c r="C67" s="286"/>
      <c r="D67" s="286"/>
      <c r="E67" s="286"/>
      <c r="F67" s="290"/>
      <c r="G67" s="286"/>
      <c r="H67" s="286"/>
      <c r="I67" s="286"/>
      <c r="J67" s="286"/>
      <c r="K67" s="286"/>
      <c r="L67" s="286"/>
    </row>
    <row r="68" spans="1:12">
      <c r="A68" s="286">
        <v>78</v>
      </c>
      <c r="B68" s="287"/>
      <c r="C68" s="286"/>
      <c r="D68" s="286"/>
      <c r="E68" s="286"/>
      <c r="F68" s="290"/>
      <c r="G68" s="286"/>
      <c r="H68" s="286"/>
      <c r="I68" s="286"/>
      <c r="J68" s="286"/>
      <c r="K68" s="286"/>
      <c r="L68" s="286"/>
    </row>
    <row r="69" spans="1:12">
      <c r="A69" s="286">
        <v>79</v>
      </c>
      <c r="B69" s="287"/>
      <c r="C69" s="286"/>
      <c r="D69" s="286"/>
      <c r="E69" s="286"/>
      <c r="F69" s="290"/>
      <c r="G69" s="286"/>
      <c r="H69" s="286"/>
      <c r="I69" s="286"/>
      <c r="J69" s="286"/>
      <c r="K69" s="286"/>
      <c r="L69" s="286"/>
    </row>
    <row r="70" spans="1:12">
      <c r="A70" s="286">
        <v>80</v>
      </c>
      <c r="B70" s="287"/>
      <c r="C70" s="286"/>
      <c r="D70" s="286"/>
      <c r="E70" s="286"/>
      <c r="F70" s="290"/>
      <c r="G70" s="286"/>
      <c r="H70" s="286"/>
      <c r="I70" s="286"/>
      <c r="J70" s="286"/>
      <c r="K70" s="286"/>
      <c r="L70" s="286"/>
    </row>
    <row r="71" spans="1:12">
      <c r="A71" s="286">
        <v>81</v>
      </c>
      <c r="B71" s="287"/>
      <c r="C71" s="286"/>
      <c r="D71" s="286"/>
      <c r="E71" s="286"/>
      <c r="F71" s="290"/>
      <c r="G71" s="286"/>
      <c r="H71" s="286"/>
      <c r="I71" s="286"/>
      <c r="J71" s="286"/>
      <c r="K71" s="286"/>
      <c r="L71" s="286"/>
    </row>
    <row r="72" spans="1:12">
      <c r="A72" s="286">
        <v>82</v>
      </c>
      <c r="B72" s="287"/>
      <c r="C72" s="286"/>
      <c r="D72" s="286"/>
      <c r="E72" s="286"/>
      <c r="F72" s="290"/>
      <c r="G72" s="286"/>
      <c r="H72" s="286"/>
      <c r="I72" s="286"/>
      <c r="J72" s="286"/>
      <c r="K72" s="286"/>
      <c r="L72" s="286"/>
    </row>
    <row r="73" spans="1:12">
      <c r="A73" s="286">
        <v>83</v>
      </c>
      <c r="B73" s="287"/>
      <c r="C73" s="286"/>
      <c r="D73" s="286"/>
      <c r="E73" s="286"/>
      <c r="F73" s="290"/>
      <c r="G73" s="286"/>
      <c r="H73" s="286"/>
      <c r="I73" s="286"/>
      <c r="J73" s="286"/>
      <c r="K73" s="286"/>
      <c r="L73" s="286"/>
    </row>
    <row r="74" spans="1:12">
      <c r="A74" s="286">
        <v>84</v>
      </c>
      <c r="B74" s="287"/>
      <c r="C74" s="286"/>
      <c r="D74" s="286"/>
      <c r="E74" s="286"/>
      <c r="F74" s="290"/>
      <c r="G74" s="286"/>
      <c r="H74" s="286"/>
      <c r="I74" s="286"/>
      <c r="J74" s="286"/>
      <c r="K74" s="286"/>
      <c r="L74" s="286"/>
    </row>
    <row r="75" spans="1:12">
      <c r="A75" s="286">
        <v>85</v>
      </c>
      <c r="B75" s="287"/>
      <c r="C75" s="286"/>
      <c r="D75" s="286"/>
      <c r="E75" s="286"/>
      <c r="F75" s="290"/>
      <c r="G75" s="286"/>
      <c r="H75" s="286"/>
      <c r="I75" s="286"/>
      <c r="J75" s="286"/>
      <c r="K75" s="286"/>
      <c r="L75" s="286"/>
    </row>
    <row r="76" spans="1:12">
      <c r="A76" s="286">
        <v>86</v>
      </c>
      <c r="B76" s="287"/>
      <c r="C76" s="286"/>
      <c r="D76" s="286"/>
      <c r="E76" s="286"/>
      <c r="F76" s="290"/>
      <c r="G76" s="286"/>
      <c r="H76" s="286"/>
      <c r="I76" s="286"/>
      <c r="J76" s="286"/>
      <c r="K76" s="286"/>
      <c r="L76" s="286"/>
    </row>
    <row r="77" spans="1:12">
      <c r="A77" s="286">
        <v>87</v>
      </c>
      <c r="B77" s="287"/>
      <c r="C77" s="286"/>
      <c r="D77" s="286"/>
      <c r="E77" s="286"/>
      <c r="F77" s="290"/>
      <c r="G77" s="286"/>
      <c r="H77" s="286"/>
      <c r="I77" s="286"/>
      <c r="J77" s="286"/>
      <c r="K77" s="286"/>
      <c r="L77" s="286"/>
    </row>
    <row r="78" spans="1:12">
      <c r="A78" s="286">
        <v>88</v>
      </c>
      <c r="B78" s="287"/>
      <c r="C78" s="286"/>
      <c r="D78" s="286"/>
      <c r="E78" s="286"/>
      <c r="F78" s="290"/>
      <c r="G78" s="286"/>
      <c r="H78" s="286"/>
      <c r="I78" s="286"/>
      <c r="J78" s="286"/>
      <c r="K78" s="286"/>
      <c r="L78" s="286"/>
    </row>
    <row r="79" spans="1:12">
      <c r="A79" s="286">
        <v>89</v>
      </c>
      <c r="B79" s="287"/>
      <c r="C79" s="286"/>
      <c r="D79" s="286"/>
      <c r="E79" s="286"/>
      <c r="F79" s="290"/>
      <c r="G79" s="286"/>
      <c r="H79" s="286"/>
      <c r="I79" s="286"/>
      <c r="J79" s="286"/>
      <c r="K79" s="286"/>
      <c r="L79" s="286"/>
    </row>
    <row r="80" spans="1:12">
      <c r="A80" s="286">
        <v>90</v>
      </c>
      <c r="B80" s="287"/>
      <c r="C80" s="286"/>
      <c r="D80" s="286"/>
      <c r="E80" s="286"/>
      <c r="F80" s="290"/>
      <c r="G80" s="286"/>
      <c r="H80" s="286"/>
      <c r="I80" s="286"/>
      <c r="J80" s="286"/>
      <c r="K80" s="286"/>
      <c r="L80" s="286"/>
    </row>
    <row r="81" spans="1:12">
      <c r="A81" s="286">
        <v>91</v>
      </c>
      <c r="B81" s="287"/>
      <c r="C81" s="286"/>
      <c r="D81" s="286"/>
      <c r="E81" s="286"/>
      <c r="F81" s="290"/>
      <c r="G81" s="286"/>
      <c r="H81" s="286"/>
      <c r="I81" s="286"/>
      <c r="J81" s="286"/>
      <c r="K81" s="286"/>
      <c r="L81" s="286"/>
    </row>
    <row r="82" spans="1:12">
      <c r="A82" s="286">
        <v>92</v>
      </c>
      <c r="B82" s="287"/>
      <c r="C82" s="286"/>
      <c r="D82" s="286"/>
      <c r="E82" s="286"/>
      <c r="F82" s="290"/>
      <c r="G82" s="286"/>
      <c r="H82" s="286"/>
      <c r="I82" s="286"/>
      <c r="J82" s="286"/>
      <c r="K82" s="286"/>
      <c r="L82" s="286"/>
    </row>
    <row r="83" spans="1:12">
      <c r="A83" s="286">
        <v>93</v>
      </c>
      <c r="B83" s="287"/>
      <c r="C83" s="286"/>
      <c r="D83" s="286"/>
      <c r="E83" s="286"/>
      <c r="F83" s="290"/>
      <c r="G83" s="286"/>
      <c r="H83" s="286"/>
      <c r="I83" s="286"/>
      <c r="J83" s="286"/>
      <c r="K83" s="286"/>
      <c r="L83" s="286"/>
    </row>
    <row r="84" spans="1:12">
      <c r="A84" s="286">
        <v>94</v>
      </c>
      <c r="B84" s="287"/>
      <c r="C84" s="286"/>
      <c r="D84" s="286"/>
      <c r="E84" s="286"/>
      <c r="F84" s="290"/>
      <c r="G84" s="286"/>
      <c r="H84" s="286"/>
      <c r="I84" s="286"/>
      <c r="J84" s="286"/>
      <c r="K84" s="286"/>
      <c r="L84" s="286"/>
    </row>
    <row r="85" spans="1:12">
      <c r="A85" s="286">
        <v>95</v>
      </c>
      <c r="B85" s="287"/>
      <c r="C85" s="286"/>
      <c r="D85" s="286"/>
      <c r="E85" s="286"/>
      <c r="F85" s="290"/>
      <c r="G85" s="286"/>
      <c r="H85" s="286"/>
      <c r="I85" s="286"/>
      <c r="J85" s="286"/>
      <c r="K85" s="286"/>
      <c r="L85" s="286"/>
    </row>
    <row r="86" spans="1:12">
      <c r="A86" s="286">
        <v>96</v>
      </c>
      <c r="B86" s="287"/>
      <c r="C86" s="286"/>
      <c r="D86" s="286"/>
      <c r="E86" s="286"/>
      <c r="F86" s="290"/>
      <c r="G86" s="286"/>
      <c r="H86" s="286"/>
      <c r="I86" s="286"/>
      <c r="J86" s="286"/>
      <c r="K86" s="286"/>
      <c r="L86" s="286"/>
    </row>
    <row r="87" spans="1:12">
      <c r="A87" s="286">
        <v>97</v>
      </c>
      <c r="B87" s="287"/>
      <c r="C87" s="286"/>
      <c r="D87" s="286"/>
      <c r="E87" s="286"/>
      <c r="F87" s="290"/>
      <c r="G87" s="286"/>
      <c r="H87" s="286"/>
      <c r="I87" s="286"/>
      <c r="J87" s="286"/>
      <c r="K87" s="286"/>
      <c r="L87" s="286"/>
    </row>
    <row r="88" spans="1:12">
      <c r="A88" s="286">
        <v>98</v>
      </c>
      <c r="B88" s="287"/>
      <c r="C88" s="286"/>
      <c r="D88" s="286"/>
      <c r="E88" s="286"/>
      <c r="F88" s="290"/>
      <c r="G88" s="286"/>
      <c r="H88" s="286"/>
      <c r="I88" s="286"/>
      <c r="J88" s="286"/>
      <c r="K88" s="286"/>
      <c r="L88" s="286"/>
    </row>
    <row r="89" spans="1:12">
      <c r="A89" s="286">
        <v>99</v>
      </c>
      <c r="B89" s="287"/>
      <c r="C89" s="286"/>
      <c r="D89" s="286"/>
      <c r="E89" s="286"/>
      <c r="F89" s="290"/>
      <c r="G89" s="286"/>
      <c r="H89" s="286"/>
      <c r="I89" s="286"/>
      <c r="J89" s="286"/>
      <c r="K89" s="286"/>
      <c r="L89" s="286"/>
    </row>
    <row r="90" spans="1:12">
      <c r="A90" s="286">
        <v>100</v>
      </c>
      <c r="B90" s="287"/>
      <c r="C90" s="286"/>
      <c r="D90" s="286"/>
      <c r="E90" s="286"/>
      <c r="F90" s="290"/>
      <c r="G90" s="286"/>
      <c r="H90" s="286"/>
      <c r="I90" s="286"/>
      <c r="J90" s="286"/>
      <c r="K90" s="286"/>
      <c r="L90" s="286"/>
    </row>
  </sheetData>
  <mergeCells count="1">
    <mergeCell ref="B6:H6"/>
  </mergeCells>
  <conditionalFormatting sqref="C8:C90">
    <cfRule type="containsText" dxfId="196" priority="2" operator="containsText" text="zakup">
      <formula>NOT(ISERROR(SEARCH("zakup",C8)))</formula>
    </cfRule>
    <cfRule type="containsText" dxfId="195" priority="3" operator="containsText" text="relokacja">
      <formula>NOT(ISERROR(SEARCH("relokacja",C8)))</formula>
    </cfRule>
  </conditionalFormatting>
  <conditionalFormatting sqref="D8:D90">
    <cfRule type="containsText" dxfId="194" priority="1" operator="containsText" text="przetarg">
      <formula>NOT(ISERROR(SEARCH("przetarg",D8)))</formula>
    </cfRule>
  </conditionalFormatting>
  <dataValidations count="4">
    <dataValidation type="list" allowBlank="1" showInputMessage="1" showErrorMessage="1" sqref="D8:D90" xr:uid="{00000000-0002-0000-1500-000000000000}">
      <formula1>"przetarg"</formula1>
    </dataValidation>
    <dataValidation type="list" allowBlank="1" showInputMessage="1" showErrorMessage="1" sqref="C8:C90" xr:uid="{00000000-0002-0000-1500-000001000000}">
      <formula1>"relokacja,zakup,inne"</formula1>
    </dataValidation>
    <dataValidation type="list" allowBlank="1" showInputMessage="1" showErrorMessage="1" sqref="L8:L90" xr:uid="{00000000-0002-0000-1500-000002000000}">
      <formula1>"KPO I,KPO II"</formula1>
    </dataValidation>
    <dataValidation type="list" allowBlank="1" showInputMessage="1" showErrorMessage="1" sqref="B4" xr:uid="{00000000-0002-0000-1500-000005000000}">
      <formula1>#REF!</formula1>
    </dataValidation>
  </dataValidations>
  <pageMargins left="0.25" right="0.25" top="0.75" bottom="0.75" header="0.3" footer="0.3"/>
  <pageSetup paperSize="9" scale="43" orientation="landscape" copies="3" r:id="rId1"/>
  <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xr:uid="{00000000-0002-0000-1500-000003000000}">
          <x14:formula1>
            <xm:f>Słownik!$A$11:$A$12</xm:f>
          </x14:formula1>
          <xm:sqref>K8:K90</xm:sqref>
        </x14:dataValidation>
        <x14:dataValidation type="list" allowBlank="1" showInputMessage="1" showErrorMessage="1" xr:uid="{00000000-0002-0000-1500-000004000000}">
          <x14:formula1>
            <xm:f>Słownik!$A$2:$A$8</xm:f>
          </x14:formula1>
          <xm:sqref>I8:I90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Arkusz13"/>
  <dimension ref="A1:K56"/>
  <sheetViews>
    <sheetView topLeftCell="A4" zoomScale="85" zoomScaleNormal="85" workbookViewId="0">
      <selection activeCell="H5" sqref="H5:H48"/>
    </sheetView>
  </sheetViews>
  <sheetFormatPr defaultColWidth="8.85546875" defaultRowHeight="15"/>
  <cols>
    <col min="1" max="1" width="12.7109375" bestFit="1" customWidth="1"/>
    <col min="2" max="2" width="73" bestFit="1" customWidth="1"/>
    <col min="3" max="8" width="41.7109375" customWidth="1"/>
    <col min="9" max="9" width="9.85546875" bestFit="1" customWidth="1"/>
  </cols>
  <sheetData>
    <row r="1" spans="1:11" ht="15.75" thickBot="1">
      <c r="A1" s="398" t="s">
        <v>156</v>
      </c>
      <c r="B1" s="398"/>
      <c r="C1" s="398"/>
    </row>
    <row r="2" spans="1:11" ht="15.75" thickBot="1">
      <c r="A2" t="s">
        <v>217</v>
      </c>
      <c r="B2" s="394" t="s">
        <v>491</v>
      </c>
      <c r="C2" s="395"/>
      <c r="D2" s="395"/>
      <c r="E2" s="395"/>
      <c r="F2" s="395"/>
      <c r="G2" s="395"/>
      <c r="H2" s="396"/>
    </row>
    <row r="4" spans="1:11" s="2" customFormat="1" ht="45.75" customHeight="1" thickBot="1">
      <c r="A4" s="167" t="s">
        <v>98</v>
      </c>
      <c r="B4" s="168" t="s">
        <v>99</v>
      </c>
      <c r="C4" s="168" t="s">
        <v>100</v>
      </c>
      <c r="D4" s="168" t="s">
        <v>157</v>
      </c>
      <c r="E4" s="255" t="s">
        <v>158</v>
      </c>
      <c r="F4" s="255" t="s">
        <v>159</v>
      </c>
      <c r="G4" s="255" t="s">
        <v>160</v>
      </c>
      <c r="H4" s="255" t="s">
        <v>161</v>
      </c>
      <c r="I4" s="255" t="s">
        <v>162</v>
      </c>
      <c r="J4" s="257" t="s">
        <v>163</v>
      </c>
      <c r="K4" s="258" t="s">
        <v>91</v>
      </c>
    </row>
    <row r="5" spans="1:11" ht="15.75" thickTop="1">
      <c r="A5">
        <v>1</v>
      </c>
      <c r="B5" s="194" t="s">
        <v>493</v>
      </c>
      <c r="C5" t="s">
        <v>107</v>
      </c>
      <c r="E5" t="s">
        <v>282</v>
      </c>
      <c r="H5" t="s">
        <v>578</v>
      </c>
      <c r="I5" s="398" t="s">
        <v>592</v>
      </c>
    </row>
    <row r="6" spans="1:11">
      <c r="A6">
        <v>2</v>
      </c>
      <c r="B6" t="s">
        <v>590</v>
      </c>
      <c r="C6" t="s">
        <v>136</v>
      </c>
      <c r="E6" t="s">
        <v>282</v>
      </c>
      <c r="I6" s="398"/>
    </row>
    <row r="7" spans="1:11">
      <c r="A7">
        <v>3</v>
      </c>
      <c r="B7" t="s">
        <v>579</v>
      </c>
      <c r="C7" t="s">
        <v>107</v>
      </c>
      <c r="E7" t="s">
        <v>282</v>
      </c>
      <c r="H7" t="s">
        <v>578</v>
      </c>
      <c r="I7" s="398"/>
    </row>
    <row r="8" spans="1:11">
      <c r="A8">
        <v>4</v>
      </c>
      <c r="B8" t="s">
        <v>504</v>
      </c>
      <c r="C8" t="s">
        <v>107</v>
      </c>
      <c r="E8" t="s">
        <v>282</v>
      </c>
      <c r="I8" t="s">
        <v>593</v>
      </c>
    </row>
    <row r="9" spans="1:11">
      <c r="A9">
        <v>5</v>
      </c>
      <c r="B9" s="194" t="s">
        <v>506</v>
      </c>
      <c r="C9" t="s">
        <v>107</v>
      </c>
      <c r="E9" t="s">
        <v>282</v>
      </c>
      <c r="H9" t="s">
        <v>580</v>
      </c>
      <c r="I9" s="398" t="s">
        <v>594</v>
      </c>
    </row>
    <row r="10" spans="1:11">
      <c r="A10">
        <v>6</v>
      </c>
      <c r="B10" t="s">
        <v>508</v>
      </c>
      <c r="C10" t="s">
        <v>107</v>
      </c>
      <c r="E10" t="s">
        <v>282</v>
      </c>
      <c r="H10" t="s">
        <v>580</v>
      </c>
      <c r="I10" s="398"/>
    </row>
    <row r="11" spans="1:11">
      <c r="A11">
        <v>7</v>
      </c>
      <c r="B11" t="s">
        <v>510</v>
      </c>
      <c r="C11" t="s">
        <v>136</v>
      </c>
      <c r="E11" t="s">
        <v>282</v>
      </c>
      <c r="I11" s="398"/>
    </row>
    <row r="12" spans="1:11">
      <c r="A12">
        <v>8</v>
      </c>
      <c r="B12" t="s">
        <v>581</v>
      </c>
      <c r="C12" t="s">
        <v>107</v>
      </c>
      <c r="E12" t="s">
        <v>282</v>
      </c>
      <c r="H12" t="s">
        <v>580</v>
      </c>
      <c r="I12" s="398"/>
    </row>
    <row r="13" spans="1:11">
      <c r="A13">
        <v>9</v>
      </c>
      <c r="B13" s="194" t="s">
        <v>512</v>
      </c>
      <c r="C13" t="s">
        <v>107</v>
      </c>
      <c r="E13" t="s">
        <v>282</v>
      </c>
      <c r="I13" s="398" t="s">
        <v>595</v>
      </c>
    </row>
    <row r="14" spans="1:11">
      <c r="A14">
        <v>10</v>
      </c>
      <c r="B14" s="194" t="s">
        <v>516</v>
      </c>
      <c r="C14" t="s">
        <v>107</v>
      </c>
      <c r="E14" t="s">
        <v>282</v>
      </c>
      <c r="I14" s="398"/>
    </row>
    <row r="15" spans="1:11">
      <c r="A15">
        <v>11</v>
      </c>
      <c r="B15" t="s">
        <v>517</v>
      </c>
      <c r="C15" t="s">
        <v>107</v>
      </c>
      <c r="E15" t="s">
        <v>282</v>
      </c>
      <c r="H15" t="s">
        <v>582</v>
      </c>
      <c r="I15" t="s">
        <v>593</v>
      </c>
    </row>
    <row r="16" spans="1:11">
      <c r="A16">
        <v>12</v>
      </c>
      <c r="B16" t="s">
        <v>519</v>
      </c>
      <c r="C16" t="s">
        <v>107</v>
      </c>
      <c r="E16" t="s">
        <v>282</v>
      </c>
      <c r="I16" t="s">
        <v>595</v>
      </c>
    </row>
    <row r="17" spans="1:9">
      <c r="A17">
        <v>13</v>
      </c>
      <c r="B17" t="s">
        <v>521</v>
      </c>
      <c r="C17" t="s">
        <v>107</v>
      </c>
      <c r="E17" t="s">
        <v>282</v>
      </c>
      <c r="H17" t="s">
        <v>583</v>
      </c>
      <c r="I17" t="s">
        <v>593</v>
      </c>
    </row>
    <row r="18" spans="1:9">
      <c r="A18">
        <v>14</v>
      </c>
      <c r="B18" t="s">
        <v>524</v>
      </c>
      <c r="C18" t="s">
        <v>136</v>
      </c>
      <c r="E18" t="s">
        <v>282</v>
      </c>
      <c r="I18" s="398" t="s">
        <v>594</v>
      </c>
    </row>
    <row r="19" spans="1:9">
      <c r="A19">
        <v>15</v>
      </c>
      <c r="B19" t="s">
        <v>525</v>
      </c>
      <c r="C19" t="s">
        <v>136</v>
      </c>
      <c r="E19" t="s">
        <v>282</v>
      </c>
      <c r="I19" s="398"/>
    </row>
    <row r="20" spans="1:9">
      <c r="A20">
        <v>16</v>
      </c>
      <c r="B20" t="s">
        <v>526</v>
      </c>
      <c r="C20" t="s">
        <v>136</v>
      </c>
      <c r="E20" t="s">
        <v>282</v>
      </c>
      <c r="I20" s="398"/>
    </row>
    <row r="21" spans="1:9">
      <c r="A21">
        <v>17</v>
      </c>
      <c r="B21" t="s">
        <v>527</v>
      </c>
      <c r="C21" t="s">
        <v>107</v>
      </c>
      <c r="E21" t="s">
        <v>282</v>
      </c>
      <c r="I21" s="398" t="s">
        <v>595</v>
      </c>
    </row>
    <row r="22" spans="1:9">
      <c r="A22">
        <v>18</v>
      </c>
      <c r="B22" t="s">
        <v>528</v>
      </c>
      <c r="C22" t="s">
        <v>107</v>
      </c>
      <c r="E22" t="s">
        <v>282</v>
      </c>
      <c r="I22" s="398"/>
    </row>
    <row r="23" spans="1:9">
      <c r="A23">
        <v>19</v>
      </c>
      <c r="B23" t="s">
        <v>529</v>
      </c>
      <c r="C23" t="s">
        <v>136</v>
      </c>
      <c r="E23" t="s">
        <v>282</v>
      </c>
      <c r="I23" s="398" t="s">
        <v>594</v>
      </c>
    </row>
    <row r="24" spans="1:9">
      <c r="A24">
        <v>20</v>
      </c>
      <c r="B24" t="s">
        <v>530</v>
      </c>
      <c r="C24" t="s">
        <v>136</v>
      </c>
      <c r="E24" t="s">
        <v>282</v>
      </c>
      <c r="I24" s="398"/>
    </row>
    <row r="25" spans="1:9">
      <c r="A25">
        <v>21</v>
      </c>
      <c r="B25" t="s">
        <v>531</v>
      </c>
      <c r="C25" t="s">
        <v>136</v>
      </c>
      <c r="E25" t="s">
        <v>282</v>
      </c>
      <c r="I25" s="398"/>
    </row>
    <row r="26" spans="1:9">
      <c r="A26">
        <v>22</v>
      </c>
      <c r="B26" t="s">
        <v>532</v>
      </c>
      <c r="C26" t="s">
        <v>136</v>
      </c>
      <c r="E26" t="s">
        <v>282</v>
      </c>
      <c r="I26" s="398"/>
    </row>
    <row r="27" spans="1:9">
      <c r="A27">
        <v>23</v>
      </c>
      <c r="B27" t="s">
        <v>533</v>
      </c>
      <c r="C27" t="s">
        <v>107</v>
      </c>
      <c r="E27" t="s">
        <v>282</v>
      </c>
      <c r="H27" t="s">
        <v>583</v>
      </c>
      <c r="I27" t="s">
        <v>595</v>
      </c>
    </row>
    <row r="28" spans="1:9">
      <c r="A28">
        <v>24</v>
      </c>
      <c r="B28" t="s">
        <v>534</v>
      </c>
      <c r="C28" t="s">
        <v>136</v>
      </c>
      <c r="E28" t="s">
        <v>282</v>
      </c>
      <c r="I28" s="398" t="s">
        <v>593</v>
      </c>
    </row>
    <row r="29" spans="1:9">
      <c r="A29">
        <v>25</v>
      </c>
      <c r="B29" t="s">
        <v>535</v>
      </c>
      <c r="C29" t="s">
        <v>136</v>
      </c>
      <c r="E29" t="s">
        <v>282</v>
      </c>
      <c r="I29" s="398"/>
    </row>
    <row r="30" spans="1:9">
      <c r="A30">
        <v>26</v>
      </c>
      <c r="B30" t="s">
        <v>537</v>
      </c>
      <c r="C30" t="s">
        <v>136</v>
      </c>
      <c r="E30" t="s">
        <v>282</v>
      </c>
      <c r="I30" t="s">
        <v>594</v>
      </c>
    </row>
    <row r="31" spans="1:9">
      <c r="A31">
        <v>27</v>
      </c>
      <c r="B31" t="s">
        <v>584</v>
      </c>
      <c r="C31" t="s">
        <v>136</v>
      </c>
      <c r="E31" t="s">
        <v>282</v>
      </c>
      <c r="I31" t="s">
        <v>593</v>
      </c>
    </row>
    <row r="32" spans="1:9">
      <c r="A32">
        <v>28</v>
      </c>
      <c r="B32" t="s">
        <v>541</v>
      </c>
      <c r="C32" t="s">
        <v>107</v>
      </c>
      <c r="E32" t="s">
        <v>282</v>
      </c>
      <c r="H32" t="s">
        <v>583</v>
      </c>
      <c r="I32" s="398" t="s">
        <v>594</v>
      </c>
    </row>
    <row r="33" spans="1:9">
      <c r="A33">
        <v>29</v>
      </c>
      <c r="B33" t="s">
        <v>542</v>
      </c>
      <c r="C33" t="s">
        <v>136</v>
      </c>
      <c r="E33" t="s">
        <v>282</v>
      </c>
      <c r="I33" s="398"/>
    </row>
    <row r="34" spans="1:9">
      <c r="A34">
        <v>30</v>
      </c>
      <c r="B34" t="s">
        <v>543</v>
      </c>
      <c r="C34" t="s">
        <v>136</v>
      </c>
      <c r="E34" t="s">
        <v>282</v>
      </c>
      <c r="I34" s="398"/>
    </row>
    <row r="35" spans="1:9">
      <c r="A35">
        <v>31</v>
      </c>
      <c r="B35" t="s">
        <v>544</v>
      </c>
      <c r="C35" t="s">
        <v>136</v>
      </c>
      <c r="E35" t="s">
        <v>282</v>
      </c>
      <c r="I35" s="398"/>
    </row>
    <row r="36" spans="1:9">
      <c r="A36">
        <v>32</v>
      </c>
      <c r="B36" t="s">
        <v>545</v>
      </c>
      <c r="C36" t="s">
        <v>136</v>
      </c>
      <c r="E36" t="s">
        <v>282</v>
      </c>
      <c r="I36" t="s">
        <v>593</v>
      </c>
    </row>
    <row r="37" spans="1:9">
      <c r="A37">
        <v>33</v>
      </c>
      <c r="B37" t="s">
        <v>546</v>
      </c>
      <c r="C37" t="s">
        <v>136</v>
      </c>
      <c r="E37" t="s">
        <v>282</v>
      </c>
      <c r="I37" t="s">
        <v>592</v>
      </c>
    </row>
    <row r="38" spans="1:9">
      <c r="A38">
        <v>34</v>
      </c>
      <c r="B38" t="s">
        <v>548</v>
      </c>
      <c r="C38" t="s">
        <v>136</v>
      </c>
      <c r="E38" t="s">
        <v>282</v>
      </c>
      <c r="I38" s="398" t="s">
        <v>594</v>
      </c>
    </row>
    <row r="39" spans="1:9">
      <c r="A39">
        <v>35</v>
      </c>
      <c r="B39" t="s">
        <v>549</v>
      </c>
      <c r="C39" t="s">
        <v>136</v>
      </c>
      <c r="E39" t="s">
        <v>282</v>
      </c>
      <c r="I39" s="398"/>
    </row>
    <row r="40" spans="1:9">
      <c r="A40">
        <v>36</v>
      </c>
      <c r="B40" t="s">
        <v>550</v>
      </c>
      <c r="C40" t="s">
        <v>136</v>
      </c>
      <c r="E40" t="s">
        <v>282</v>
      </c>
      <c r="I40" s="398" t="s">
        <v>595</v>
      </c>
    </row>
    <row r="41" spans="1:9">
      <c r="A41">
        <v>37</v>
      </c>
      <c r="B41" t="s">
        <v>551</v>
      </c>
      <c r="C41" t="s">
        <v>136</v>
      </c>
      <c r="E41" t="s">
        <v>282</v>
      </c>
      <c r="I41" s="398"/>
    </row>
    <row r="42" spans="1:9">
      <c r="A42">
        <v>38</v>
      </c>
      <c r="B42" t="s">
        <v>552</v>
      </c>
      <c r="C42" t="s">
        <v>136</v>
      </c>
      <c r="E42" t="s">
        <v>282</v>
      </c>
      <c r="I42" s="398"/>
    </row>
    <row r="43" spans="1:9">
      <c r="A43">
        <v>39</v>
      </c>
      <c r="B43" t="s">
        <v>591</v>
      </c>
      <c r="C43" t="s">
        <v>136</v>
      </c>
      <c r="D43" t="s">
        <v>169</v>
      </c>
      <c r="E43" t="s">
        <v>282</v>
      </c>
      <c r="I43" s="398"/>
    </row>
    <row r="44" spans="1:9">
      <c r="A44">
        <v>40</v>
      </c>
      <c r="B44" t="s">
        <v>554</v>
      </c>
      <c r="C44" t="s">
        <v>136</v>
      </c>
      <c r="E44" t="s">
        <v>282</v>
      </c>
      <c r="I44" s="398"/>
    </row>
    <row r="45" spans="1:9">
      <c r="A45">
        <v>41</v>
      </c>
      <c r="B45" t="s">
        <v>555</v>
      </c>
      <c r="C45" t="s">
        <v>136</v>
      </c>
      <c r="E45" t="s">
        <v>282</v>
      </c>
      <c r="I45" t="s">
        <v>593</v>
      </c>
    </row>
    <row r="46" spans="1:9">
      <c r="A46">
        <v>42</v>
      </c>
      <c r="B46" t="s">
        <v>556</v>
      </c>
      <c r="C46" t="s">
        <v>136</v>
      </c>
      <c r="E46" t="s">
        <v>282</v>
      </c>
      <c r="H46" t="s">
        <v>586</v>
      </c>
    </row>
    <row r="47" spans="1:9">
      <c r="A47">
        <v>43</v>
      </c>
      <c r="B47" t="s">
        <v>557</v>
      </c>
      <c r="C47" t="s">
        <v>107</v>
      </c>
      <c r="E47" t="s">
        <v>282</v>
      </c>
      <c r="H47" t="s">
        <v>587</v>
      </c>
      <c r="I47" t="s">
        <v>596</v>
      </c>
    </row>
    <row r="48" spans="1:9">
      <c r="A48">
        <v>44</v>
      </c>
      <c r="B48" t="s">
        <v>559</v>
      </c>
      <c r="C48" t="s">
        <v>107</v>
      </c>
      <c r="E48" t="s">
        <v>282</v>
      </c>
    </row>
    <row r="49" spans="1:1">
      <c r="A49">
        <v>45</v>
      </c>
    </row>
    <row r="50" spans="1:1">
      <c r="A50">
        <v>46</v>
      </c>
    </row>
    <row r="51" spans="1:1">
      <c r="A51">
        <v>47</v>
      </c>
    </row>
    <row r="52" spans="1:1">
      <c r="A52">
        <v>48</v>
      </c>
    </row>
    <row r="53" spans="1:1">
      <c r="A53">
        <v>49</v>
      </c>
    </row>
    <row r="54" spans="1:1">
      <c r="A54">
        <v>50</v>
      </c>
    </row>
    <row r="55" spans="1:1">
      <c r="A55">
        <v>51</v>
      </c>
    </row>
    <row r="56" spans="1:1">
      <c r="A56">
        <v>52</v>
      </c>
    </row>
  </sheetData>
  <mergeCells count="12">
    <mergeCell ref="I40:I44"/>
    <mergeCell ref="A1:C1"/>
    <mergeCell ref="B2:H2"/>
    <mergeCell ref="I5:I7"/>
    <mergeCell ref="I9:I12"/>
    <mergeCell ref="I13:I14"/>
    <mergeCell ref="I18:I20"/>
    <mergeCell ref="I21:I22"/>
    <mergeCell ref="I23:I26"/>
    <mergeCell ref="I28:I29"/>
    <mergeCell ref="I32:I35"/>
    <mergeCell ref="I38:I39"/>
  </mergeCells>
  <dataValidations count="2">
    <dataValidation type="list" allowBlank="1" showInputMessage="1" showErrorMessage="1" sqref="C5:C56" xr:uid="{00000000-0002-0000-1600-000000000000}">
      <formula1>"zakup,relokacja"</formula1>
    </dataValidation>
    <dataValidation type="list" allowBlank="1" showInputMessage="1" showErrorMessage="1" sqref="D48:D56 D5:D46" xr:uid="{00000000-0002-0000-1600-000001000000}">
      <formula1>"przetarg"</formula1>
    </dataValidation>
  </dataValidations>
  <pageMargins left="0.7" right="0.7" top="0.75" bottom="0.75" header="0.3" footer="0.3"/>
  <pageSetup paperSize="9"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Arkusz37">
    <pageSetUpPr fitToPage="1"/>
  </sheetPr>
  <dimension ref="A2:Q90"/>
  <sheetViews>
    <sheetView showGridLines="0" topLeftCell="B1" zoomScale="85" zoomScaleNormal="85" workbookViewId="0">
      <selection activeCell="M8" sqref="M8:Q90"/>
    </sheetView>
  </sheetViews>
  <sheetFormatPr defaultColWidth="8.85546875" defaultRowHeight="15"/>
  <cols>
    <col min="1" max="1" width="9.7109375" style="169" customWidth="1"/>
    <col min="2" max="2" width="61.42578125" style="169"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7" s="276" customFormat="1">
      <c r="A2" s="276" t="s">
        <v>94</v>
      </c>
      <c r="B2" s="279" t="s">
        <v>597</v>
      </c>
      <c r="C2" s="280"/>
      <c r="D2" s="280"/>
      <c r="E2" s="280"/>
      <c r="F2" s="280"/>
      <c r="G2" s="280"/>
      <c r="H2" s="280"/>
    </row>
    <row r="3" spans="1:17">
      <c r="A3" s="169" t="s">
        <v>176</v>
      </c>
      <c r="B3" s="278">
        <f>SUM(Tabela1111222[Planowany budżet w '[zł']])</f>
        <v>0</v>
      </c>
      <c r="C3" s="275"/>
      <c r="D3" s="275"/>
      <c r="E3" s="275"/>
      <c r="F3" s="275"/>
      <c r="G3" s="275"/>
      <c r="H3" s="275"/>
    </row>
    <row r="4" spans="1:17">
      <c r="A4" s="169" t="s">
        <v>96</v>
      </c>
      <c r="B4" s="278" t="s">
        <v>54</v>
      </c>
      <c r="C4" s="275"/>
      <c r="D4" s="275"/>
      <c r="E4" s="275"/>
      <c r="F4" s="275"/>
      <c r="G4" s="275"/>
      <c r="H4" s="275"/>
    </row>
    <row r="5" spans="1:17" s="276" customFormat="1">
      <c r="B5" s="277"/>
      <c r="C5" s="277"/>
      <c r="D5" s="277"/>
      <c r="E5" s="277"/>
      <c r="F5" s="277"/>
      <c r="G5" s="277"/>
      <c r="H5" s="277"/>
    </row>
    <row r="6" spans="1:17">
      <c r="B6" s="389"/>
      <c r="C6" s="389"/>
      <c r="D6" s="389"/>
      <c r="E6" s="389"/>
      <c r="F6" s="389"/>
      <c r="G6" s="389"/>
      <c r="H6" s="389"/>
    </row>
    <row r="7" spans="1:17"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c r="M7" s="359" t="s">
        <v>101</v>
      </c>
      <c r="N7" s="359" t="s">
        <v>102</v>
      </c>
      <c r="O7" s="359" t="s">
        <v>103</v>
      </c>
      <c r="P7" s="359" t="s">
        <v>104</v>
      </c>
      <c r="Q7" s="359" t="s">
        <v>105</v>
      </c>
    </row>
    <row r="8" spans="1:17" ht="14.25" customHeight="1" thickTop="1">
      <c r="A8" s="286">
        <v>1</v>
      </c>
      <c r="B8" s="287" t="s">
        <v>598</v>
      </c>
      <c r="C8" s="286" t="s">
        <v>107</v>
      </c>
      <c r="D8" s="286" t="s">
        <v>169</v>
      </c>
      <c r="E8" s="286"/>
      <c r="F8" s="288"/>
      <c r="G8" s="286"/>
      <c r="H8" s="286" t="s">
        <v>599</v>
      </c>
      <c r="I8" s="286" t="s">
        <v>85</v>
      </c>
      <c r="J8" s="286"/>
      <c r="K8" s="286"/>
      <c r="L8" s="286" t="s">
        <v>184</v>
      </c>
      <c r="M8" s="286"/>
      <c r="N8" s="286"/>
      <c r="O8" s="286"/>
      <c r="P8" s="286"/>
      <c r="Q8" s="286"/>
    </row>
    <row r="9" spans="1:17" ht="14.25" customHeight="1">
      <c r="A9" s="286">
        <v>2</v>
      </c>
      <c r="B9" s="287" t="s">
        <v>600</v>
      </c>
      <c r="C9" s="286" t="s">
        <v>107</v>
      </c>
      <c r="D9" s="286"/>
      <c r="E9" s="286"/>
      <c r="F9" s="290"/>
      <c r="G9" s="286"/>
      <c r="H9" s="293" t="s">
        <v>601</v>
      </c>
      <c r="I9" s="286" t="s">
        <v>85</v>
      </c>
      <c r="J9" s="286"/>
      <c r="K9" s="286"/>
      <c r="L9" s="286" t="s">
        <v>184</v>
      </c>
      <c r="M9" s="286"/>
      <c r="N9" s="286"/>
      <c r="O9" s="286"/>
      <c r="P9" s="286"/>
      <c r="Q9" s="286"/>
    </row>
    <row r="10" spans="1:17" ht="14.25" customHeight="1">
      <c r="A10" s="286">
        <v>3</v>
      </c>
      <c r="B10" s="287"/>
      <c r="C10" s="286"/>
      <c r="D10" s="286"/>
      <c r="E10" s="286"/>
      <c r="F10" s="290"/>
      <c r="G10" s="286"/>
      <c r="H10" s="293"/>
      <c r="I10" s="286"/>
      <c r="J10" s="286"/>
      <c r="K10" s="286"/>
      <c r="L10" s="286"/>
      <c r="M10" s="286"/>
      <c r="N10" s="286"/>
      <c r="O10" s="286"/>
      <c r="P10" s="286"/>
      <c r="Q10" s="286"/>
    </row>
    <row r="11" spans="1:17" ht="14.25" customHeight="1">
      <c r="A11" s="286">
        <v>4</v>
      </c>
      <c r="B11" s="287"/>
      <c r="C11" s="286"/>
      <c r="D11" s="286"/>
      <c r="E11" s="286"/>
      <c r="F11" s="290"/>
      <c r="G11" s="286"/>
      <c r="H11" s="286"/>
      <c r="I11" s="286"/>
      <c r="J11" s="286"/>
      <c r="K11" s="286"/>
      <c r="L11" s="286"/>
      <c r="M11" s="286"/>
      <c r="N11" s="286"/>
      <c r="O11" s="286"/>
      <c r="P11" s="286"/>
      <c r="Q11" s="286"/>
    </row>
    <row r="12" spans="1:17" ht="14.25" customHeight="1">
      <c r="A12" s="286">
        <v>5</v>
      </c>
      <c r="B12" s="287"/>
      <c r="C12" s="286"/>
      <c r="D12" s="286"/>
      <c r="E12" s="286"/>
      <c r="F12" s="290"/>
      <c r="G12" s="286"/>
      <c r="H12" s="286"/>
      <c r="I12" s="286"/>
      <c r="J12" s="286"/>
      <c r="K12" s="286"/>
      <c r="L12" s="286"/>
      <c r="M12" s="286"/>
      <c r="N12" s="286"/>
      <c r="O12" s="286"/>
      <c r="P12" s="286"/>
      <c r="Q12" s="286"/>
    </row>
    <row r="13" spans="1:17" ht="14.25" customHeight="1">
      <c r="A13" s="286">
        <v>6</v>
      </c>
      <c r="B13" s="287"/>
      <c r="C13" s="286"/>
      <c r="D13" s="286"/>
      <c r="E13" s="286"/>
      <c r="F13" s="290"/>
      <c r="G13" s="286"/>
      <c r="H13" s="286"/>
      <c r="I13" s="286"/>
      <c r="J13" s="286"/>
      <c r="K13" s="286"/>
      <c r="L13" s="286"/>
      <c r="M13" s="286"/>
      <c r="N13" s="286"/>
      <c r="O13" s="286"/>
      <c r="P13" s="286"/>
      <c r="Q13" s="286"/>
    </row>
    <row r="14" spans="1:17" ht="14.25" customHeight="1">
      <c r="A14" s="286">
        <v>7</v>
      </c>
      <c r="B14" s="292"/>
      <c r="C14" s="286"/>
      <c r="D14" s="286"/>
      <c r="E14" s="286"/>
      <c r="F14" s="290"/>
      <c r="G14" s="286"/>
      <c r="H14" s="286"/>
      <c r="I14" s="286"/>
      <c r="J14" s="286"/>
      <c r="K14" s="286"/>
      <c r="L14" s="286"/>
      <c r="M14" s="286"/>
      <c r="N14" s="286"/>
      <c r="O14" s="286"/>
      <c r="P14" s="286"/>
      <c r="Q14" s="286"/>
    </row>
    <row r="15" spans="1:17" ht="14.25" customHeight="1">
      <c r="A15" s="286">
        <v>8</v>
      </c>
      <c r="B15" s="287"/>
      <c r="C15" s="286"/>
      <c r="D15" s="286"/>
      <c r="E15" s="286"/>
      <c r="F15" s="290"/>
      <c r="G15" s="286"/>
      <c r="H15" s="286"/>
      <c r="I15" s="286"/>
      <c r="J15" s="286"/>
      <c r="K15" s="286"/>
      <c r="L15" s="286"/>
      <c r="M15" s="286"/>
      <c r="N15" s="286"/>
      <c r="O15" s="286"/>
      <c r="P15" s="286"/>
      <c r="Q15" s="286"/>
    </row>
    <row r="16" spans="1:17" ht="14.25" customHeight="1">
      <c r="A16" s="286">
        <v>9</v>
      </c>
      <c r="B16" s="287"/>
      <c r="C16" s="286"/>
      <c r="D16" s="286"/>
      <c r="E16" s="286"/>
      <c r="F16" s="290"/>
      <c r="G16" s="286"/>
      <c r="H16" s="286"/>
      <c r="I16" s="286"/>
      <c r="J16" s="286"/>
      <c r="K16" s="286"/>
      <c r="L16" s="286"/>
      <c r="M16" s="286"/>
      <c r="N16" s="286"/>
      <c r="O16" s="286"/>
      <c r="P16" s="286"/>
      <c r="Q16" s="286"/>
    </row>
    <row r="17" spans="1:17" ht="14.25" customHeight="1">
      <c r="A17" s="286">
        <v>10</v>
      </c>
      <c r="B17" s="292"/>
      <c r="C17" s="286"/>
      <c r="D17" s="286"/>
      <c r="E17" s="286"/>
      <c r="F17" s="290"/>
      <c r="G17" s="286"/>
      <c r="H17" s="286"/>
      <c r="I17" s="286"/>
      <c r="J17" s="286"/>
      <c r="K17" s="286"/>
      <c r="L17" s="286"/>
      <c r="M17" s="286"/>
      <c r="N17" s="286"/>
      <c r="O17" s="286"/>
      <c r="P17" s="286"/>
      <c r="Q17" s="286"/>
    </row>
    <row r="18" spans="1:17" ht="14.25" customHeight="1">
      <c r="A18" s="286">
        <v>11</v>
      </c>
      <c r="B18" s="292"/>
      <c r="C18" s="286"/>
      <c r="D18" s="286"/>
      <c r="E18" s="286"/>
      <c r="F18" s="290"/>
      <c r="G18" s="286"/>
      <c r="H18" s="286"/>
      <c r="I18" s="286"/>
      <c r="J18" s="286"/>
      <c r="K18" s="286"/>
      <c r="L18" s="286"/>
      <c r="M18" s="286"/>
      <c r="N18" s="286"/>
      <c r="O18" s="286"/>
      <c r="P18" s="286"/>
      <c r="Q18" s="286"/>
    </row>
    <row r="19" spans="1:17" ht="14.25" customHeight="1">
      <c r="A19" s="286">
        <v>12</v>
      </c>
      <c r="B19" s="287"/>
      <c r="C19" s="286"/>
      <c r="D19" s="286"/>
      <c r="E19" s="286"/>
      <c r="F19" s="290"/>
      <c r="G19" s="293"/>
      <c r="H19" s="286"/>
      <c r="I19" s="286"/>
      <c r="J19" s="286"/>
      <c r="K19" s="286"/>
      <c r="L19" s="286"/>
      <c r="M19" s="286"/>
      <c r="N19" s="286"/>
      <c r="O19" s="286"/>
      <c r="P19" s="286"/>
      <c r="Q19" s="286"/>
    </row>
    <row r="20" spans="1:17" ht="14.25" customHeight="1">
      <c r="A20" s="286">
        <v>13</v>
      </c>
      <c r="B20" s="287"/>
      <c r="C20" s="286"/>
      <c r="D20" s="286"/>
      <c r="E20" s="286"/>
      <c r="F20" s="290"/>
      <c r="G20" s="293"/>
      <c r="H20" s="286"/>
      <c r="I20" s="286"/>
      <c r="J20" s="286"/>
      <c r="K20" s="286"/>
      <c r="L20" s="286"/>
      <c r="M20" s="286"/>
      <c r="N20" s="286"/>
      <c r="O20" s="286"/>
      <c r="P20" s="286"/>
      <c r="Q20" s="286"/>
    </row>
    <row r="21" spans="1:17" ht="14.25" customHeight="1">
      <c r="A21" s="286">
        <v>14</v>
      </c>
      <c r="B21" s="287"/>
      <c r="C21" s="286"/>
      <c r="D21" s="286"/>
      <c r="E21" s="286"/>
      <c r="F21" s="290"/>
      <c r="G21" s="286"/>
      <c r="H21" s="286"/>
      <c r="I21" s="286"/>
      <c r="J21" s="286"/>
      <c r="K21" s="286"/>
      <c r="L21" s="286"/>
      <c r="M21" s="286"/>
      <c r="N21" s="286"/>
      <c r="O21" s="286"/>
      <c r="P21" s="286"/>
      <c r="Q21" s="286"/>
    </row>
    <row r="22" spans="1:17" ht="14.25" customHeight="1">
      <c r="A22" s="286">
        <v>15</v>
      </c>
      <c r="B22" s="292"/>
      <c r="C22" s="286"/>
      <c r="D22" s="286"/>
      <c r="E22" s="286"/>
      <c r="F22" s="290"/>
      <c r="G22" s="286"/>
      <c r="H22" s="286"/>
      <c r="I22" s="286"/>
      <c r="J22" s="286"/>
      <c r="K22" s="286"/>
      <c r="L22" s="286"/>
      <c r="M22" s="286"/>
      <c r="N22" s="286"/>
      <c r="O22" s="286"/>
      <c r="P22" s="286"/>
      <c r="Q22" s="286"/>
    </row>
    <row r="23" spans="1:17" ht="14.25" customHeight="1">
      <c r="A23" s="286">
        <v>16</v>
      </c>
      <c r="B23" s="292"/>
      <c r="C23" s="286"/>
      <c r="D23" s="286"/>
      <c r="E23" s="286"/>
      <c r="F23" s="290"/>
      <c r="G23" s="286"/>
      <c r="H23" s="286"/>
      <c r="I23" s="286"/>
      <c r="J23" s="286"/>
      <c r="K23" s="286"/>
      <c r="L23" s="286"/>
      <c r="M23" s="286"/>
      <c r="N23" s="286"/>
      <c r="O23" s="286"/>
      <c r="P23" s="286"/>
      <c r="Q23" s="286"/>
    </row>
    <row r="24" spans="1:17" ht="14.25" customHeight="1">
      <c r="A24" s="286">
        <v>17</v>
      </c>
      <c r="B24" s="287"/>
      <c r="C24" s="286"/>
      <c r="D24" s="286"/>
      <c r="E24" s="286"/>
      <c r="F24" s="290"/>
      <c r="G24" s="286"/>
      <c r="H24" s="286"/>
      <c r="I24" s="286"/>
      <c r="J24" s="286"/>
      <c r="K24" s="286"/>
      <c r="L24" s="286"/>
      <c r="M24" s="286"/>
      <c r="N24" s="286"/>
      <c r="O24" s="286"/>
      <c r="P24" s="286"/>
      <c r="Q24" s="286"/>
    </row>
    <row r="25" spans="1:17" ht="14.25" customHeight="1">
      <c r="A25" s="286">
        <v>18</v>
      </c>
      <c r="B25" s="287"/>
      <c r="C25" s="286"/>
      <c r="D25" s="286"/>
      <c r="E25" s="286"/>
      <c r="F25" s="290"/>
      <c r="G25" s="286"/>
      <c r="H25" s="286"/>
      <c r="I25" s="286"/>
      <c r="J25" s="286"/>
      <c r="K25" s="286"/>
      <c r="L25" s="286"/>
      <c r="M25" s="286"/>
      <c r="N25" s="286"/>
      <c r="O25" s="286"/>
      <c r="P25" s="286"/>
      <c r="Q25" s="286"/>
    </row>
    <row r="26" spans="1:17" ht="14.25" customHeight="1">
      <c r="A26" s="286">
        <v>19</v>
      </c>
      <c r="B26" s="287"/>
      <c r="C26" s="286"/>
      <c r="D26" s="286"/>
      <c r="E26" s="286"/>
      <c r="F26" s="290"/>
      <c r="G26" s="286"/>
      <c r="H26" s="286"/>
      <c r="I26" s="286"/>
      <c r="J26" s="286"/>
      <c r="K26" s="286"/>
      <c r="L26" s="286"/>
      <c r="M26" s="286"/>
      <c r="N26" s="286"/>
      <c r="O26" s="286"/>
      <c r="P26" s="286"/>
      <c r="Q26" s="286"/>
    </row>
    <row r="27" spans="1:17" ht="14.25" customHeight="1">
      <c r="A27" s="286">
        <v>20</v>
      </c>
      <c r="B27" s="292"/>
      <c r="C27" s="286"/>
      <c r="D27" s="286"/>
      <c r="E27" s="286"/>
      <c r="F27" s="294"/>
      <c r="G27" s="286"/>
      <c r="H27" s="295"/>
      <c r="I27" s="286"/>
      <c r="J27" s="286"/>
      <c r="K27" s="286"/>
      <c r="L27" s="286"/>
      <c r="M27" s="286"/>
      <c r="N27" s="286"/>
      <c r="O27" s="286"/>
      <c r="P27" s="286"/>
      <c r="Q27" s="286"/>
    </row>
    <row r="28" spans="1:17" ht="14.25" customHeight="1">
      <c r="A28" s="286">
        <v>21</v>
      </c>
      <c r="B28" s="296"/>
      <c r="C28" s="286"/>
      <c r="D28" s="286"/>
      <c r="E28" s="286"/>
      <c r="F28" s="294"/>
      <c r="G28" s="286"/>
      <c r="H28" s="286"/>
      <c r="I28" s="286"/>
      <c r="J28" s="286"/>
      <c r="K28" s="286"/>
      <c r="L28" s="286"/>
      <c r="M28" s="286"/>
      <c r="N28" s="286"/>
      <c r="O28" s="286"/>
      <c r="P28" s="286"/>
      <c r="Q28" s="286"/>
    </row>
    <row r="29" spans="1:17" ht="14.25" customHeight="1">
      <c r="A29" s="286">
        <v>22</v>
      </c>
      <c r="B29" s="296"/>
      <c r="C29" s="286"/>
      <c r="D29" s="286"/>
      <c r="E29" s="286"/>
      <c r="F29" s="294"/>
      <c r="G29" s="286"/>
      <c r="H29" s="286"/>
      <c r="I29" s="286"/>
      <c r="J29" s="286"/>
      <c r="K29" s="286"/>
      <c r="L29" s="286"/>
      <c r="M29" s="286"/>
      <c r="N29" s="286"/>
      <c r="O29" s="286"/>
      <c r="P29" s="286"/>
      <c r="Q29" s="286"/>
    </row>
    <row r="30" spans="1:17" ht="14.25" customHeight="1">
      <c r="A30" s="286">
        <v>23</v>
      </c>
      <c r="B30" s="296"/>
      <c r="C30" s="286"/>
      <c r="D30" s="286"/>
      <c r="E30" s="286"/>
      <c r="F30" s="294"/>
      <c r="G30" s="286"/>
      <c r="H30" s="286"/>
      <c r="I30" s="286"/>
      <c r="J30" s="286"/>
      <c r="K30" s="286"/>
      <c r="L30" s="286"/>
      <c r="M30" s="286"/>
      <c r="N30" s="286"/>
      <c r="O30" s="286"/>
      <c r="P30" s="286"/>
      <c r="Q30" s="286"/>
    </row>
    <row r="31" spans="1:17" ht="14.25" customHeight="1">
      <c r="A31" s="286">
        <v>24</v>
      </c>
      <c r="B31" s="292"/>
      <c r="C31" s="286"/>
      <c r="D31" s="286"/>
      <c r="E31" s="286"/>
      <c r="F31" s="294"/>
      <c r="G31" s="286"/>
      <c r="H31" s="286"/>
      <c r="I31" s="286"/>
      <c r="J31" s="286"/>
      <c r="K31" s="286"/>
      <c r="L31" s="286"/>
      <c r="M31" s="286"/>
      <c r="N31" s="286"/>
      <c r="O31" s="286"/>
      <c r="P31" s="286"/>
      <c r="Q31" s="286"/>
    </row>
    <row r="32" spans="1:17" ht="14.25" customHeight="1">
      <c r="A32" s="286">
        <v>25</v>
      </c>
      <c r="B32" s="296"/>
      <c r="C32" s="286"/>
      <c r="D32" s="286"/>
      <c r="E32" s="286"/>
      <c r="F32" s="294"/>
      <c r="G32" s="286"/>
      <c r="H32" s="286"/>
      <c r="I32" s="286"/>
      <c r="J32" s="286"/>
      <c r="K32" s="286"/>
      <c r="L32" s="286"/>
      <c r="M32" s="286"/>
      <c r="N32" s="286"/>
      <c r="O32" s="286"/>
      <c r="P32" s="286"/>
      <c r="Q32" s="286"/>
    </row>
    <row r="33" spans="1:17" ht="15.75">
      <c r="A33" s="286">
        <v>26</v>
      </c>
      <c r="B33" s="296"/>
      <c r="C33" s="286"/>
      <c r="D33" s="286"/>
      <c r="E33" s="286"/>
      <c r="F33" s="294"/>
      <c r="G33" s="286"/>
      <c r="H33" s="286"/>
      <c r="I33" s="286"/>
      <c r="J33" s="297"/>
      <c r="K33" s="286"/>
      <c r="L33" s="298"/>
      <c r="M33" s="286"/>
      <c r="N33" s="286"/>
      <c r="O33" s="286"/>
      <c r="P33" s="286"/>
      <c r="Q33" s="286"/>
    </row>
    <row r="34" spans="1:17">
      <c r="A34" s="286">
        <v>44</v>
      </c>
      <c r="B34" s="287"/>
      <c r="C34" s="286"/>
      <c r="D34" s="286"/>
      <c r="E34" s="286"/>
      <c r="F34" s="294"/>
      <c r="G34" s="286"/>
      <c r="H34" s="286"/>
      <c r="I34" s="286"/>
      <c r="J34" s="286"/>
      <c r="K34" s="286"/>
      <c r="L34" s="286"/>
      <c r="M34" s="286"/>
      <c r="N34" s="286"/>
      <c r="O34" s="286"/>
      <c r="P34" s="286"/>
      <c r="Q34" s="286"/>
    </row>
    <row r="35" spans="1:17">
      <c r="A35" s="286">
        <v>45</v>
      </c>
      <c r="B35" s="287"/>
      <c r="C35" s="286"/>
      <c r="D35" s="286"/>
      <c r="E35" s="286"/>
      <c r="F35" s="294"/>
      <c r="G35" s="286"/>
      <c r="H35" s="286"/>
      <c r="I35" s="286"/>
      <c r="J35" s="286"/>
      <c r="K35" s="286"/>
      <c r="L35" s="286"/>
      <c r="M35" s="286"/>
      <c r="N35" s="286"/>
      <c r="O35" s="286"/>
      <c r="P35" s="286"/>
      <c r="Q35" s="286"/>
    </row>
    <row r="36" spans="1:17">
      <c r="A36" s="286">
        <v>46</v>
      </c>
      <c r="B36" s="287"/>
      <c r="C36" s="286"/>
      <c r="D36" s="286"/>
      <c r="E36" s="286"/>
      <c r="F36" s="294"/>
      <c r="G36" s="286"/>
      <c r="H36" s="286"/>
      <c r="I36" s="286"/>
      <c r="J36" s="286"/>
      <c r="K36" s="286"/>
      <c r="L36" s="286"/>
      <c r="M36" s="286"/>
      <c r="N36" s="286"/>
      <c r="O36" s="286"/>
      <c r="P36" s="286"/>
      <c r="Q36" s="286"/>
    </row>
    <row r="37" spans="1:17">
      <c r="A37" s="286">
        <v>47</v>
      </c>
      <c r="B37" s="287"/>
      <c r="C37" s="286"/>
      <c r="D37" s="286"/>
      <c r="E37" s="286"/>
      <c r="F37" s="294"/>
      <c r="G37" s="286"/>
      <c r="H37" s="286"/>
      <c r="I37" s="286"/>
      <c r="J37" s="286"/>
      <c r="K37" s="286"/>
      <c r="L37" s="286"/>
      <c r="M37" s="286"/>
      <c r="N37" s="286"/>
      <c r="O37" s="286"/>
      <c r="P37" s="286"/>
      <c r="Q37" s="286"/>
    </row>
    <row r="38" spans="1:17">
      <c r="A38" s="286">
        <v>48</v>
      </c>
      <c r="B38" s="287"/>
      <c r="C38" s="286"/>
      <c r="D38" s="286"/>
      <c r="E38" s="286"/>
      <c r="F38" s="294"/>
      <c r="G38" s="286"/>
      <c r="H38" s="286"/>
      <c r="I38" s="286"/>
      <c r="J38" s="286"/>
      <c r="K38" s="286"/>
      <c r="L38" s="286"/>
      <c r="M38" s="286"/>
      <c r="N38" s="286"/>
      <c r="O38" s="286"/>
      <c r="P38" s="286"/>
      <c r="Q38" s="286"/>
    </row>
    <row r="39" spans="1:17">
      <c r="A39" s="286">
        <v>49</v>
      </c>
      <c r="B39" s="287"/>
      <c r="C39" s="286"/>
      <c r="D39" s="286"/>
      <c r="E39" s="286"/>
      <c r="F39" s="294"/>
      <c r="G39" s="286"/>
      <c r="H39" s="286"/>
      <c r="I39" s="286"/>
      <c r="J39" s="286"/>
      <c r="K39" s="286"/>
      <c r="L39" s="286"/>
      <c r="M39" s="286"/>
      <c r="N39" s="286"/>
      <c r="O39" s="286"/>
      <c r="P39" s="286"/>
      <c r="Q39" s="286"/>
    </row>
    <row r="40" spans="1:17">
      <c r="A40" s="286">
        <v>50</v>
      </c>
      <c r="B40" s="287"/>
      <c r="C40" s="286"/>
      <c r="D40" s="286"/>
      <c r="E40" s="286"/>
      <c r="F40" s="294"/>
      <c r="G40" s="286"/>
      <c r="H40" s="286"/>
      <c r="I40" s="286"/>
      <c r="J40" s="286"/>
      <c r="K40" s="286"/>
      <c r="L40" s="286"/>
      <c r="M40" s="286"/>
      <c r="N40" s="286"/>
      <c r="O40" s="286"/>
      <c r="P40" s="286"/>
      <c r="Q40" s="286"/>
    </row>
    <row r="41" spans="1:17">
      <c r="A41" s="286">
        <v>51</v>
      </c>
      <c r="B41" s="287"/>
      <c r="C41" s="286"/>
      <c r="D41" s="286"/>
      <c r="E41" s="286"/>
      <c r="F41" s="290"/>
      <c r="G41" s="286"/>
      <c r="H41" s="286"/>
      <c r="I41" s="286"/>
      <c r="J41" s="286"/>
      <c r="K41" s="286"/>
      <c r="L41" s="286"/>
      <c r="M41" s="286"/>
      <c r="N41" s="286"/>
      <c r="O41" s="286"/>
      <c r="P41" s="286"/>
      <c r="Q41" s="286"/>
    </row>
    <row r="42" spans="1:17">
      <c r="A42" s="286">
        <v>52</v>
      </c>
      <c r="B42" s="287"/>
      <c r="C42" s="286"/>
      <c r="D42" s="286"/>
      <c r="E42" s="286"/>
      <c r="F42" s="290"/>
      <c r="G42" s="286"/>
      <c r="H42" s="286"/>
      <c r="I42" s="286"/>
      <c r="J42" s="286"/>
      <c r="K42" s="286"/>
      <c r="L42" s="286"/>
      <c r="M42" s="286"/>
      <c r="N42" s="286"/>
      <c r="O42" s="286"/>
      <c r="P42" s="286"/>
      <c r="Q42" s="286"/>
    </row>
    <row r="43" spans="1:17">
      <c r="A43" s="286">
        <v>53</v>
      </c>
      <c r="B43" s="287"/>
      <c r="C43" s="286"/>
      <c r="D43" s="286"/>
      <c r="E43" s="286"/>
      <c r="F43" s="290"/>
      <c r="G43" s="286"/>
      <c r="H43" s="286"/>
      <c r="I43" s="286"/>
      <c r="J43" s="286"/>
      <c r="K43" s="286"/>
      <c r="L43" s="286"/>
      <c r="M43" s="286"/>
      <c r="N43" s="286"/>
      <c r="O43" s="286"/>
      <c r="P43" s="286"/>
      <c r="Q43" s="286"/>
    </row>
    <row r="44" spans="1:17">
      <c r="A44" s="286">
        <v>54</v>
      </c>
      <c r="B44" s="287"/>
      <c r="C44" s="286"/>
      <c r="D44" s="286"/>
      <c r="E44" s="286"/>
      <c r="F44" s="290"/>
      <c r="G44" s="286"/>
      <c r="H44" s="286"/>
      <c r="I44" s="286"/>
      <c r="J44" s="286"/>
      <c r="K44" s="286"/>
      <c r="L44" s="286"/>
      <c r="M44" s="286"/>
      <c r="N44" s="286"/>
      <c r="O44" s="286"/>
      <c r="P44" s="286"/>
      <c r="Q44" s="286"/>
    </row>
    <row r="45" spans="1:17">
      <c r="A45" s="286">
        <v>55</v>
      </c>
      <c r="B45" s="287"/>
      <c r="C45" s="286"/>
      <c r="D45" s="286"/>
      <c r="E45" s="286"/>
      <c r="F45" s="290"/>
      <c r="G45" s="286"/>
      <c r="H45" s="286"/>
      <c r="I45" s="286"/>
      <c r="J45" s="286"/>
      <c r="K45" s="286"/>
      <c r="L45" s="286"/>
      <c r="M45" s="286"/>
      <c r="N45" s="286"/>
      <c r="O45" s="286"/>
      <c r="P45" s="286"/>
      <c r="Q45" s="286"/>
    </row>
    <row r="46" spans="1:17">
      <c r="A46" s="286">
        <v>56</v>
      </c>
      <c r="B46" s="287"/>
      <c r="C46" s="286"/>
      <c r="D46" s="286"/>
      <c r="E46" s="286"/>
      <c r="F46" s="290"/>
      <c r="G46" s="286"/>
      <c r="H46" s="286"/>
      <c r="I46" s="286"/>
      <c r="J46" s="286"/>
      <c r="K46" s="286"/>
      <c r="L46" s="286"/>
      <c r="M46" s="286"/>
      <c r="N46" s="286"/>
      <c r="O46" s="286"/>
      <c r="P46" s="286"/>
      <c r="Q46" s="286"/>
    </row>
    <row r="47" spans="1:17">
      <c r="A47" s="286">
        <v>57</v>
      </c>
      <c r="B47" s="287"/>
      <c r="C47" s="286"/>
      <c r="D47" s="286"/>
      <c r="E47" s="286"/>
      <c r="F47" s="290"/>
      <c r="G47" s="286"/>
      <c r="H47" s="286"/>
      <c r="I47" s="286"/>
      <c r="J47" s="286"/>
      <c r="K47" s="286"/>
      <c r="L47" s="286"/>
      <c r="M47" s="286"/>
      <c r="N47" s="286"/>
      <c r="O47" s="286"/>
      <c r="P47" s="286"/>
      <c r="Q47" s="286"/>
    </row>
    <row r="48" spans="1:17">
      <c r="A48" s="286">
        <v>58</v>
      </c>
      <c r="B48" s="287"/>
      <c r="C48" s="286"/>
      <c r="D48" s="286"/>
      <c r="E48" s="286"/>
      <c r="F48" s="290"/>
      <c r="G48" s="286"/>
      <c r="H48" s="286"/>
      <c r="I48" s="286"/>
      <c r="J48" s="286"/>
      <c r="K48" s="286"/>
      <c r="L48" s="286"/>
      <c r="M48" s="286"/>
      <c r="N48" s="286"/>
      <c r="O48" s="286"/>
      <c r="P48" s="286"/>
      <c r="Q48" s="286"/>
    </row>
    <row r="49" spans="1:17">
      <c r="A49" s="286">
        <v>59</v>
      </c>
      <c r="B49" s="287"/>
      <c r="C49" s="286"/>
      <c r="D49" s="286"/>
      <c r="E49" s="286"/>
      <c r="F49" s="290"/>
      <c r="G49" s="286"/>
      <c r="H49" s="286"/>
      <c r="I49" s="286"/>
      <c r="J49" s="286"/>
      <c r="K49" s="286"/>
      <c r="L49" s="286"/>
      <c r="M49" s="286"/>
      <c r="N49" s="286"/>
      <c r="O49" s="286"/>
      <c r="P49" s="286"/>
      <c r="Q49" s="286"/>
    </row>
    <row r="50" spans="1:17">
      <c r="A50" s="286">
        <v>60</v>
      </c>
      <c r="B50" s="287"/>
      <c r="C50" s="286"/>
      <c r="D50" s="286"/>
      <c r="E50" s="286"/>
      <c r="F50" s="290"/>
      <c r="G50" s="286"/>
      <c r="H50" s="286"/>
      <c r="I50" s="286"/>
      <c r="J50" s="286"/>
      <c r="K50" s="286"/>
      <c r="L50" s="286"/>
      <c r="M50" s="286"/>
      <c r="N50" s="286"/>
      <c r="O50" s="286"/>
      <c r="P50" s="286"/>
      <c r="Q50" s="286"/>
    </row>
    <row r="51" spans="1:17">
      <c r="A51" s="286">
        <v>61</v>
      </c>
      <c r="B51" s="287"/>
      <c r="C51" s="286"/>
      <c r="D51" s="286"/>
      <c r="E51" s="286"/>
      <c r="F51" s="290"/>
      <c r="G51" s="286"/>
      <c r="H51" s="286"/>
      <c r="I51" s="286"/>
      <c r="J51" s="286"/>
      <c r="K51" s="286"/>
      <c r="L51" s="286"/>
      <c r="M51" s="286"/>
      <c r="N51" s="286"/>
      <c r="O51" s="286"/>
      <c r="P51" s="286"/>
      <c r="Q51" s="286"/>
    </row>
    <row r="52" spans="1:17">
      <c r="A52" s="286">
        <v>62</v>
      </c>
      <c r="B52" s="287"/>
      <c r="C52" s="286"/>
      <c r="D52" s="286"/>
      <c r="E52" s="286"/>
      <c r="F52" s="290"/>
      <c r="G52" s="286"/>
      <c r="H52" s="286"/>
      <c r="I52" s="286"/>
      <c r="J52" s="286"/>
      <c r="K52" s="286"/>
      <c r="L52" s="286"/>
      <c r="M52" s="286"/>
      <c r="N52" s="286"/>
      <c r="O52" s="286"/>
      <c r="P52" s="286"/>
      <c r="Q52" s="286"/>
    </row>
    <row r="53" spans="1:17">
      <c r="A53" s="286">
        <v>63</v>
      </c>
      <c r="B53" s="287"/>
      <c r="C53" s="286"/>
      <c r="D53" s="286"/>
      <c r="E53" s="286"/>
      <c r="F53" s="290"/>
      <c r="G53" s="286"/>
      <c r="H53" s="286"/>
      <c r="I53" s="286"/>
      <c r="J53" s="286"/>
      <c r="K53" s="286"/>
      <c r="L53" s="286"/>
      <c r="M53" s="286"/>
      <c r="N53" s="286"/>
      <c r="O53" s="286"/>
      <c r="P53" s="286"/>
      <c r="Q53" s="286"/>
    </row>
    <row r="54" spans="1:17">
      <c r="A54" s="286">
        <v>64</v>
      </c>
      <c r="B54" s="287"/>
      <c r="C54" s="286"/>
      <c r="D54" s="286"/>
      <c r="E54" s="286"/>
      <c r="F54" s="290"/>
      <c r="G54" s="286"/>
      <c r="H54" s="286"/>
      <c r="I54" s="286"/>
      <c r="J54" s="286"/>
      <c r="K54" s="286"/>
      <c r="L54" s="286"/>
      <c r="M54" s="286"/>
      <c r="N54" s="286"/>
      <c r="O54" s="286"/>
      <c r="P54" s="286"/>
      <c r="Q54" s="286"/>
    </row>
    <row r="55" spans="1:17">
      <c r="A55" s="286">
        <v>65</v>
      </c>
      <c r="B55" s="287"/>
      <c r="C55" s="286"/>
      <c r="D55" s="286"/>
      <c r="E55" s="286"/>
      <c r="F55" s="290"/>
      <c r="G55" s="286"/>
      <c r="H55" s="286"/>
      <c r="I55" s="286"/>
      <c r="J55" s="286"/>
      <c r="K55" s="286"/>
      <c r="L55" s="286"/>
      <c r="M55" s="286"/>
      <c r="N55" s="286"/>
      <c r="O55" s="286"/>
      <c r="P55" s="286"/>
      <c r="Q55" s="286"/>
    </row>
    <row r="56" spans="1:17">
      <c r="A56" s="286">
        <v>66</v>
      </c>
      <c r="B56" s="287"/>
      <c r="C56" s="286"/>
      <c r="D56" s="286"/>
      <c r="E56" s="286"/>
      <c r="F56" s="290"/>
      <c r="G56" s="286"/>
      <c r="H56" s="286"/>
      <c r="I56" s="286"/>
      <c r="J56" s="286"/>
      <c r="K56" s="286"/>
      <c r="L56" s="286"/>
      <c r="M56" s="286"/>
      <c r="N56" s="286"/>
      <c r="O56" s="286"/>
      <c r="P56" s="286"/>
      <c r="Q56" s="286"/>
    </row>
    <row r="57" spans="1:17">
      <c r="A57" s="286">
        <v>67</v>
      </c>
      <c r="B57" s="287"/>
      <c r="C57" s="286"/>
      <c r="D57" s="286"/>
      <c r="E57" s="286"/>
      <c r="F57" s="290"/>
      <c r="G57" s="286"/>
      <c r="H57" s="286"/>
      <c r="I57" s="286"/>
      <c r="J57" s="286"/>
      <c r="K57" s="286"/>
      <c r="L57" s="286"/>
      <c r="M57" s="286"/>
      <c r="N57" s="286"/>
      <c r="O57" s="286"/>
      <c r="P57" s="286"/>
      <c r="Q57" s="286"/>
    </row>
    <row r="58" spans="1:17">
      <c r="A58" s="286">
        <v>68</v>
      </c>
      <c r="B58" s="287"/>
      <c r="C58" s="286"/>
      <c r="D58" s="286"/>
      <c r="E58" s="286"/>
      <c r="F58" s="290"/>
      <c r="G58" s="286"/>
      <c r="H58" s="286"/>
      <c r="I58" s="286"/>
      <c r="J58" s="286"/>
      <c r="K58" s="286"/>
      <c r="L58" s="286"/>
      <c r="M58" s="286"/>
      <c r="N58" s="286"/>
      <c r="O58" s="286"/>
      <c r="P58" s="286"/>
      <c r="Q58" s="286"/>
    </row>
    <row r="59" spans="1:17">
      <c r="A59" s="286">
        <v>69</v>
      </c>
      <c r="B59" s="287"/>
      <c r="C59" s="286"/>
      <c r="D59" s="286"/>
      <c r="E59" s="286"/>
      <c r="F59" s="290"/>
      <c r="G59" s="286"/>
      <c r="H59" s="286"/>
      <c r="I59" s="286"/>
      <c r="J59" s="286"/>
      <c r="K59" s="286"/>
      <c r="L59" s="286"/>
      <c r="M59" s="286"/>
      <c r="N59" s="286"/>
      <c r="O59" s="286"/>
      <c r="P59" s="286"/>
      <c r="Q59" s="286"/>
    </row>
    <row r="60" spans="1:17">
      <c r="A60" s="286">
        <v>70</v>
      </c>
      <c r="B60" s="287"/>
      <c r="C60" s="286"/>
      <c r="D60" s="286"/>
      <c r="E60" s="286"/>
      <c r="F60" s="290"/>
      <c r="G60" s="286"/>
      <c r="H60" s="286"/>
      <c r="I60" s="286"/>
      <c r="J60" s="286"/>
      <c r="K60" s="286"/>
      <c r="L60" s="286"/>
      <c r="M60" s="286"/>
      <c r="N60" s="286"/>
      <c r="O60" s="286"/>
      <c r="P60" s="286"/>
      <c r="Q60" s="286"/>
    </row>
    <row r="61" spans="1:17">
      <c r="A61" s="286">
        <v>71</v>
      </c>
      <c r="B61" s="287"/>
      <c r="C61" s="286"/>
      <c r="D61" s="286"/>
      <c r="E61" s="286"/>
      <c r="F61" s="290"/>
      <c r="G61" s="286"/>
      <c r="H61" s="286"/>
      <c r="I61" s="286"/>
      <c r="J61" s="286"/>
      <c r="K61" s="286"/>
      <c r="L61" s="286"/>
      <c r="M61" s="286"/>
      <c r="N61" s="286"/>
      <c r="O61" s="286"/>
      <c r="P61" s="286"/>
      <c r="Q61" s="286"/>
    </row>
    <row r="62" spans="1:17">
      <c r="A62" s="286">
        <v>72</v>
      </c>
      <c r="B62" s="287"/>
      <c r="C62" s="286"/>
      <c r="D62" s="286"/>
      <c r="E62" s="286"/>
      <c r="F62" s="290"/>
      <c r="G62" s="286"/>
      <c r="H62" s="286"/>
      <c r="I62" s="286"/>
      <c r="J62" s="286"/>
      <c r="K62" s="286"/>
      <c r="L62" s="286"/>
      <c r="M62" s="286"/>
      <c r="N62" s="286"/>
      <c r="O62" s="286"/>
      <c r="P62" s="286"/>
      <c r="Q62" s="286"/>
    </row>
    <row r="63" spans="1:17">
      <c r="A63" s="286">
        <v>73</v>
      </c>
      <c r="B63" s="287"/>
      <c r="C63" s="286"/>
      <c r="D63" s="286"/>
      <c r="E63" s="286"/>
      <c r="F63" s="290"/>
      <c r="G63" s="286"/>
      <c r="H63" s="286"/>
      <c r="I63" s="286"/>
      <c r="J63" s="286"/>
      <c r="K63" s="286"/>
      <c r="L63" s="286"/>
      <c r="M63" s="286"/>
      <c r="N63" s="286"/>
      <c r="O63" s="286"/>
      <c r="P63" s="286"/>
      <c r="Q63" s="286"/>
    </row>
    <row r="64" spans="1:17">
      <c r="A64" s="286">
        <v>74</v>
      </c>
      <c r="B64" s="287"/>
      <c r="C64" s="286"/>
      <c r="D64" s="286"/>
      <c r="E64" s="286"/>
      <c r="F64" s="290"/>
      <c r="G64" s="286"/>
      <c r="H64" s="286"/>
      <c r="I64" s="286"/>
      <c r="J64" s="286"/>
      <c r="K64" s="286"/>
      <c r="L64" s="286"/>
      <c r="M64" s="286"/>
      <c r="N64" s="286"/>
      <c r="O64" s="286"/>
      <c r="P64" s="286"/>
      <c r="Q64" s="286"/>
    </row>
    <row r="65" spans="1:17">
      <c r="A65" s="286">
        <v>75</v>
      </c>
      <c r="B65" s="287"/>
      <c r="C65" s="286"/>
      <c r="D65" s="286"/>
      <c r="E65" s="286"/>
      <c r="F65" s="290"/>
      <c r="G65" s="286"/>
      <c r="H65" s="286"/>
      <c r="I65" s="286"/>
      <c r="J65" s="286"/>
      <c r="K65" s="286"/>
      <c r="L65" s="286"/>
      <c r="M65" s="286"/>
      <c r="N65" s="286"/>
      <c r="O65" s="286"/>
      <c r="P65" s="286"/>
      <c r="Q65" s="286"/>
    </row>
    <row r="66" spans="1:17">
      <c r="A66" s="286">
        <v>76</v>
      </c>
      <c r="B66" s="287"/>
      <c r="C66" s="286"/>
      <c r="D66" s="286"/>
      <c r="E66" s="286"/>
      <c r="F66" s="290"/>
      <c r="G66" s="286"/>
      <c r="H66" s="286"/>
      <c r="I66" s="286"/>
      <c r="J66" s="286"/>
      <c r="K66" s="286"/>
      <c r="L66" s="286"/>
      <c r="M66" s="286"/>
      <c r="N66" s="286"/>
      <c r="O66" s="286"/>
      <c r="P66" s="286"/>
      <c r="Q66" s="286"/>
    </row>
    <row r="67" spans="1:17">
      <c r="A67" s="286">
        <v>77</v>
      </c>
      <c r="B67" s="287"/>
      <c r="C67" s="286"/>
      <c r="D67" s="286"/>
      <c r="E67" s="286"/>
      <c r="F67" s="290"/>
      <c r="G67" s="286"/>
      <c r="H67" s="286"/>
      <c r="I67" s="286"/>
      <c r="J67" s="286"/>
      <c r="K67" s="286"/>
      <c r="L67" s="286"/>
      <c r="M67" s="286"/>
      <c r="N67" s="286"/>
      <c r="O67" s="286"/>
      <c r="P67" s="286"/>
      <c r="Q67" s="286"/>
    </row>
    <row r="68" spans="1:17">
      <c r="A68" s="286">
        <v>78</v>
      </c>
      <c r="B68" s="287"/>
      <c r="C68" s="286"/>
      <c r="D68" s="286"/>
      <c r="E68" s="286"/>
      <c r="F68" s="290"/>
      <c r="G68" s="286"/>
      <c r="H68" s="286"/>
      <c r="I68" s="286"/>
      <c r="J68" s="286"/>
      <c r="K68" s="286"/>
      <c r="L68" s="286"/>
      <c r="M68" s="286"/>
      <c r="N68" s="286"/>
      <c r="O68" s="286"/>
      <c r="P68" s="286"/>
      <c r="Q68" s="286"/>
    </row>
    <row r="69" spans="1:17">
      <c r="A69" s="286">
        <v>79</v>
      </c>
      <c r="B69" s="287"/>
      <c r="C69" s="286"/>
      <c r="D69" s="286"/>
      <c r="E69" s="286"/>
      <c r="F69" s="290"/>
      <c r="G69" s="286"/>
      <c r="H69" s="286"/>
      <c r="I69" s="286"/>
      <c r="J69" s="286"/>
      <c r="K69" s="286"/>
      <c r="L69" s="286"/>
      <c r="M69" s="286"/>
      <c r="N69" s="286"/>
      <c r="O69" s="286"/>
      <c r="P69" s="286"/>
      <c r="Q69" s="286"/>
    </row>
    <row r="70" spans="1:17">
      <c r="A70" s="286">
        <v>80</v>
      </c>
      <c r="B70" s="287"/>
      <c r="C70" s="286"/>
      <c r="D70" s="286"/>
      <c r="E70" s="286"/>
      <c r="F70" s="290"/>
      <c r="G70" s="286"/>
      <c r="H70" s="286"/>
      <c r="I70" s="286"/>
      <c r="J70" s="286"/>
      <c r="K70" s="286"/>
      <c r="L70" s="286"/>
      <c r="M70" s="286"/>
      <c r="N70" s="286"/>
      <c r="O70" s="286"/>
      <c r="P70" s="286"/>
      <c r="Q70" s="286"/>
    </row>
    <row r="71" spans="1:17">
      <c r="A71" s="286">
        <v>81</v>
      </c>
      <c r="B71" s="287"/>
      <c r="C71" s="286"/>
      <c r="D71" s="286"/>
      <c r="E71" s="286"/>
      <c r="F71" s="290"/>
      <c r="G71" s="286"/>
      <c r="H71" s="286"/>
      <c r="I71" s="286"/>
      <c r="J71" s="286"/>
      <c r="K71" s="286"/>
      <c r="L71" s="286"/>
      <c r="M71" s="286"/>
      <c r="N71" s="286"/>
      <c r="O71" s="286"/>
      <c r="P71" s="286"/>
      <c r="Q71" s="286"/>
    </row>
    <row r="72" spans="1:17">
      <c r="A72" s="286">
        <v>82</v>
      </c>
      <c r="B72" s="287"/>
      <c r="C72" s="286"/>
      <c r="D72" s="286"/>
      <c r="E72" s="286"/>
      <c r="F72" s="290"/>
      <c r="G72" s="286"/>
      <c r="H72" s="286"/>
      <c r="I72" s="286"/>
      <c r="J72" s="286"/>
      <c r="K72" s="286"/>
      <c r="L72" s="286"/>
      <c r="M72" s="286"/>
      <c r="N72" s="286"/>
      <c r="O72" s="286"/>
      <c r="P72" s="286"/>
      <c r="Q72" s="286"/>
    </row>
    <row r="73" spans="1:17">
      <c r="A73" s="286">
        <v>83</v>
      </c>
      <c r="B73" s="287"/>
      <c r="C73" s="286"/>
      <c r="D73" s="286"/>
      <c r="E73" s="286"/>
      <c r="F73" s="290"/>
      <c r="G73" s="286"/>
      <c r="H73" s="286"/>
      <c r="I73" s="286"/>
      <c r="J73" s="286"/>
      <c r="K73" s="286"/>
      <c r="L73" s="286"/>
      <c r="M73" s="286"/>
      <c r="N73" s="286"/>
      <c r="O73" s="286"/>
      <c r="P73" s="286"/>
      <c r="Q73" s="286"/>
    </row>
    <row r="74" spans="1:17">
      <c r="A74" s="286">
        <v>84</v>
      </c>
      <c r="B74" s="287"/>
      <c r="C74" s="286"/>
      <c r="D74" s="286"/>
      <c r="E74" s="286"/>
      <c r="F74" s="290"/>
      <c r="G74" s="286"/>
      <c r="H74" s="286"/>
      <c r="I74" s="286"/>
      <c r="J74" s="286"/>
      <c r="K74" s="286"/>
      <c r="L74" s="286"/>
      <c r="M74" s="286"/>
      <c r="N74" s="286"/>
      <c r="O74" s="286"/>
      <c r="P74" s="286"/>
      <c r="Q74" s="286"/>
    </row>
    <row r="75" spans="1:17">
      <c r="A75" s="286">
        <v>85</v>
      </c>
      <c r="B75" s="287"/>
      <c r="C75" s="286"/>
      <c r="D75" s="286"/>
      <c r="E75" s="286"/>
      <c r="F75" s="290"/>
      <c r="G75" s="286"/>
      <c r="H75" s="286"/>
      <c r="I75" s="286"/>
      <c r="J75" s="286"/>
      <c r="K75" s="286"/>
      <c r="L75" s="286"/>
      <c r="M75" s="286"/>
      <c r="N75" s="286"/>
      <c r="O75" s="286"/>
      <c r="P75" s="286"/>
      <c r="Q75" s="286"/>
    </row>
    <row r="76" spans="1:17">
      <c r="A76" s="286">
        <v>86</v>
      </c>
      <c r="B76" s="287"/>
      <c r="C76" s="286"/>
      <c r="D76" s="286"/>
      <c r="E76" s="286"/>
      <c r="F76" s="290"/>
      <c r="G76" s="286"/>
      <c r="H76" s="286"/>
      <c r="I76" s="286"/>
      <c r="J76" s="286"/>
      <c r="K76" s="286"/>
      <c r="L76" s="286"/>
      <c r="M76" s="286"/>
      <c r="N76" s="286"/>
      <c r="O76" s="286"/>
      <c r="P76" s="286"/>
      <c r="Q76" s="286"/>
    </row>
    <row r="77" spans="1:17">
      <c r="A77" s="286">
        <v>87</v>
      </c>
      <c r="B77" s="287"/>
      <c r="C77" s="286"/>
      <c r="D77" s="286"/>
      <c r="E77" s="286"/>
      <c r="F77" s="290"/>
      <c r="G77" s="286"/>
      <c r="H77" s="286"/>
      <c r="I77" s="286"/>
      <c r="J77" s="286"/>
      <c r="K77" s="286"/>
      <c r="L77" s="286"/>
      <c r="M77" s="286"/>
      <c r="N77" s="286"/>
      <c r="O77" s="286"/>
      <c r="P77" s="286"/>
      <c r="Q77" s="286"/>
    </row>
    <row r="78" spans="1:17">
      <c r="A78" s="286">
        <v>88</v>
      </c>
      <c r="B78" s="287"/>
      <c r="C78" s="286"/>
      <c r="D78" s="286"/>
      <c r="E78" s="286"/>
      <c r="F78" s="290"/>
      <c r="G78" s="286"/>
      <c r="H78" s="286"/>
      <c r="I78" s="286"/>
      <c r="J78" s="286"/>
      <c r="K78" s="286"/>
      <c r="L78" s="286"/>
      <c r="M78" s="286"/>
      <c r="N78" s="286"/>
      <c r="O78" s="286"/>
      <c r="P78" s="286"/>
      <c r="Q78" s="286"/>
    </row>
    <row r="79" spans="1:17">
      <c r="A79" s="286">
        <v>89</v>
      </c>
      <c r="B79" s="287"/>
      <c r="C79" s="286"/>
      <c r="D79" s="286"/>
      <c r="E79" s="286"/>
      <c r="F79" s="290"/>
      <c r="G79" s="286"/>
      <c r="H79" s="286"/>
      <c r="I79" s="286"/>
      <c r="J79" s="286"/>
      <c r="K79" s="286"/>
      <c r="L79" s="286"/>
      <c r="M79" s="286"/>
      <c r="N79" s="286"/>
      <c r="O79" s="286"/>
      <c r="P79" s="286"/>
      <c r="Q79" s="286"/>
    </row>
    <row r="80" spans="1:17">
      <c r="A80" s="286">
        <v>90</v>
      </c>
      <c r="B80" s="287"/>
      <c r="C80" s="286"/>
      <c r="D80" s="286"/>
      <c r="E80" s="286"/>
      <c r="F80" s="290"/>
      <c r="G80" s="286"/>
      <c r="H80" s="286"/>
      <c r="I80" s="286"/>
      <c r="J80" s="286"/>
      <c r="K80" s="286"/>
      <c r="L80" s="286"/>
      <c r="M80" s="286"/>
      <c r="N80" s="286"/>
      <c r="O80" s="286"/>
      <c r="P80" s="286"/>
      <c r="Q80" s="286"/>
    </row>
    <row r="81" spans="1:17">
      <c r="A81" s="286">
        <v>91</v>
      </c>
      <c r="B81" s="287"/>
      <c r="C81" s="286"/>
      <c r="D81" s="286"/>
      <c r="E81" s="286"/>
      <c r="F81" s="290"/>
      <c r="G81" s="286"/>
      <c r="H81" s="286"/>
      <c r="I81" s="286"/>
      <c r="J81" s="286"/>
      <c r="K81" s="286"/>
      <c r="L81" s="286"/>
      <c r="M81" s="286"/>
      <c r="N81" s="286"/>
      <c r="O81" s="286"/>
      <c r="P81" s="286"/>
      <c r="Q81" s="286"/>
    </row>
    <row r="82" spans="1:17">
      <c r="A82" s="286">
        <v>92</v>
      </c>
      <c r="B82" s="287"/>
      <c r="C82" s="286"/>
      <c r="D82" s="286"/>
      <c r="E82" s="286"/>
      <c r="F82" s="290"/>
      <c r="G82" s="286"/>
      <c r="H82" s="286"/>
      <c r="I82" s="286"/>
      <c r="J82" s="286"/>
      <c r="K82" s="286"/>
      <c r="L82" s="286"/>
      <c r="M82" s="286"/>
      <c r="N82" s="286"/>
      <c r="O82" s="286"/>
      <c r="P82" s="286"/>
      <c r="Q82" s="286"/>
    </row>
    <row r="83" spans="1:17">
      <c r="A83" s="286">
        <v>93</v>
      </c>
      <c r="B83" s="287"/>
      <c r="C83" s="286"/>
      <c r="D83" s="286"/>
      <c r="E83" s="286"/>
      <c r="F83" s="290"/>
      <c r="G83" s="286"/>
      <c r="H83" s="286"/>
      <c r="I83" s="286"/>
      <c r="J83" s="286"/>
      <c r="K83" s="286"/>
      <c r="L83" s="286"/>
      <c r="M83" s="286"/>
      <c r="N83" s="286"/>
      <c r="O83" s="286"/>
      <c r="P83" s="286"/>
      <c r="Q83" s="286"/>
    </row>
    <row r="84" spans="1:17">
      <c r="A84" s="286">
        <v>94</v>
      </c>
      <c r="B84" s="287"/>
      <c r="C84" s="286"/>
      <c r="D84" s="286"/>
      <c r="E84" s="286"/>
      <c r="F84" s="290"/>
      <c r="G84" s="286"/>
      <c r="H84" s="286"/>
      <c r="I84" s="286"/>
      <c r="J84" s="286"/>
      <c r="K84" s="286"/>
      <c r="L84" s="286"/>
      <c r="M84" s="286"/>
      <c r="N84" s="286"/>
      <c r="O84" s="286"/>
      <c r="P84" s="286"/>
      <c r="Q84" s="286"/>
    </row>
    <row r="85" spans="1:17">
      <c r="A85" s="286">
        <v>95</v>
      </c>
      <c r="B85" s="287"/>
      <c r="C85" s="286"/>
      <c r="D85" s="286"/>
      <c r="E85" s="286"/>
      <c r="F85" s="290"/>
      <c r="G85" s="286"/>
      <c r="H85" s="286"/>
      <c r="I85" s="286"/>
      <c r="J85" s="286"/>
      <c r="K85" s="286"/>
      <c r="L85" s="286"/>
      <c r="M85" s="286"/>
      <c r="N85" s="286"/>
      <c r="O85" s="286"/>
      <c r="P85" s="286"/>
      <c r="Q85" s="286"/>
    </row>
    <row r="86" spans="1:17">
      <c r="A86" s="286">
        <v>96</v>
      </c>
      <c r="B86" s="287"/>
      <c r="C86" s="286"/>
      <c r="D86" s="286"/>
      <c r="E86" s="286"/>
      <c r="F86" s="290"/>
      <c r="G86" s="286"/>
      <c r="H86" s="286"/>
      <c r="I86" s="286"/>
      <c r="J86" s="286"/>
      <c r="K86" s="286"/>
      <c r="L86" s="286"/>
      <c r="M86" s="286"/>
      <c r="N86" s="286"/>
      <c r="O86" s="286"/>
      <c r="P86" s="286"/>
      <c r="Q86" s="286"/>
    </row>
    <row r="87" spans="1:17">
      <c r="A87" s="286">
        <v>97</v>
      </c>
      <c r="B87" s="287"/>
      <c r="C87" s="286"/>
      <c r="D87" s="286"/>
      <c r="E87" s="286"/>
      <c r="F87" s="290"/>
      <c r="G87" s="286"/>
      <c r="H87" s="286"/>
      <c r="I87" s="286"/>
      <c r="J87" s="286"/>
      <c r="K87" s="286"/>
      <c r="L87" s="286"/>
      <c r="M87" s="286"/>
      <c r="N87" s="286"/>
      <c r="O87" s="286"/>
      <c r="P87" s="286"/>
      <c r="Q87" s="286"/>
    </row>
    <row r="88" spans="1:17">
      <c r="A88" s="286">
        <v>98</v>
      </c>
      <c r="B88" s="287"/>
      <c r="C88" s="286"/>
      <c r="D88" s="286"/>
      <c r="E88" s="286"/>
      <c r="F88" s="290"/>
      <c r="G88" s="286"/>
      <c r="H88" s="286"/>
      <c r="I88" s="286"/>
      <c r="J88" s="286"/>
      <c r="K88" s="286"/>
      <c r="L88" s="286"/>
      <c r="M88" s="286"/>
      <c r="N88" s="286"/>
      <c r="O88" s="286"/>
      <c r="P88" s="286"/>
      <c r="Q88" s="286"/>
    </row>
    <row r="89" spans="1:17">
      <c r="A89" s="286">
        <v>99</v>
      </c>
      <c r="B89" s="287"/>
      <c r="C89" s="286"/>
      <c r="D89" s="286"/>
      <c r="E89" s="286"/>
      <c r="F89" s="290"/>
      <c r="G89" s="286"/>
      <c r="H89" s="286"/>
      <c r="I89" s="286"/>
      <c r="J89" s="286"/>
      <c r="K89" s="286"/>
      <c r="L89" s="286"/>
      <c r="M89" s="286"/>
      <c r="N89" s="286"/>
      <c r="O89" s="286"/>
      <c r="P89" s="286"/>
      <c r="Q89" s="286"/>
    </row>
    <row r="90" spans="1:17">
      <c r="A90" s="286">
        <v>100</v>
      </c>
      <c r="B90" s="287"/>
      <c r="C90" s="286"/>
      <c r="D90" s="286"/>
      <c r="E90" s="286"/>
      <c r="F90" s="290"/>
      <c r="G90" s="286"/>
      <c r="H90" s="286"/>
      <c r="I90" s="286"/>
      <c r="J90" s="286"/>
      <c r="K90" s="286"/>
      <c r="L90" s="286"/>
      <c r="M90" s="286"/>
      <c r="N90" s="286"/>
      <c r="O90" s="286"/>
      <c r="P90" s="286"/>
      <c r="Q90" s="286"/>
    </row>
  </sheetData>
  <mergeCells count="1">
    <mergeCell ref="B6:H6"/>
  </mergeCells>
  <conditionalFormatting sqref="C8:C90">
    <cfRule type="containsText" dxfId="165" priority="2" operator="containsText" text="zakup">
      <formula>NOT(ISERROR(SEARCH("zakup",C8)))</formula>
    </cfRule>
    <cfRule type="containsText" dxfId="164" priority="3" operator="containsText" text="relokacja">
      <formula>NOT(ISERROR(SEARCH("relokacja",C8)))</formula>
    </cfRule>
  </conditionalFormatting>
  <conditionalFormatting sqref="D8:D90">
    <cfRule type="containsText" dxfId="163" priority="1" operator="containsText" text="przetarg">
      <formula>NOT(ISERROR(SEARCH("przetarg",D8)))</formula>
    </cfRule>
  </conditionalFormatting>
  <dataValidations count="7">
    <dataValidation type="list" allowBlank="1" showInputMessage="1" showErrorMessage="1" sqref="D8:D90" xr:uid="{00000000-0002-0000-1700-000000000000}">
      <formula1>"przetarg"</formula1>
    </dataValidation>
    <dataValidation type="list" allowBlank="1" showInputMessage="1" showErrorMessage="1" sqref="C8:C90" xr:uid="{00000000-0002-0000-1700-000001000000}">
      <formula1>"relokacja,zakup,inne"</formula1>
    </dataValidation>
    <dataValidation type="list" allowBlank="1" showInputMessage="1" showErrorMessage="1" sqref="L8:L90" xr:uid="{00000000-0002-0000-1700-000002000000}">
      <formula1>"KPO I,KPO II"</formula1>
    </dataValidation>
    <dataValidation type="list" allowBlank="1" showInputMessage="1" sqref="O8:O90" xr:uid="{00000000-0002-0000-1700-000003000000}">
      <mc:AlternateContent xmlns:x12ac="http://schemas.microsoft.com/office/spreadsheetml/2011/1/ac" xmlns:mc="http://schemas.openxmlformats.org/markup-compatibility/2006">
        <mc:Choice Requires="x12ac">
          <x12ac:list>brak," tak, jakie:"</x12ac:list>
        </mc:Choice>
        <mc:Fallback>
          <formula1>"brak, tak, jakie:"</formula1>
        </mc:Fallback>
      </mc:AlternateContent>
    </dataValidation>
    <dataValidation type="list" allowBlank="1" showInputMessage="1" sqref="N8:N90" xr:uid="{00000000-0002-0000-1700-000004000000}">
      <formula1>"centralne z budynku, agregat indywidualny, brak"</formula1>
    </dataValidation>
    <dataValidation type="list" allowBlank="1" showInputMessage="1" sqref="M8:M90" xr:uid="{00000000-0002-0000-1700-000005000000}">
      <formula1>"1 fazowe, 3 fazowe"</formula1>
    </dataValidation>
    <dataValidation type="list" allowBlank="1" showInputMessage="1" showErrorMessage="1" sqref="B4" xr:uid="{00000000-0002-0000-1700-000008000000}">
      <formula1>#REF!</formula1>
    </dataValidation>
  </dataValidations>
  <pageMargins left="0.25" right="0.25" top="0.75" bottom="0.75" header="0.3" footer="0.3"/>
  <pageSetup paperSize="9" scale="43" orientation="landscape" copies="3"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xr:uid="{00000000-0002-0000-1700-000006000000}">
          <x14:formula1>
            <xm:f>Słownik!$A$11:$A$12</xm:f>
          </x14:formula1>
          <xm:sqref>K8:K90</xm:sqref>
        </x14:dataValidation>
        <x14:dataValidation type="list" allowBlank="1" showInputMessage="1" showErrorMessage="1" xr:uid="{00000000-0002-0000-1700-000007000000}">
          <x14:formula1>
            <xm:f>Słownik!$A$2:$A$8</xm:f>
          </x14:formula1>
          <xm:sqref>I8:I90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3"/>
  <dimension ref="A1:H12"/>
  <sheetViews>
    <sheetView workbookViewId="0">
      <selection activeCell="H3" sqref="H3"/>
    </sheetView>
  </sheetViews>
  <sheetFormatPr defaultColWidth="8.85546875" defaultRowHeight="15"/>
  <cols>
    <col min="1" max="1" width="25" customWidth="1"/>
  </cols>
  <sheetData>
    <row r="1" spans="1:8">
      <c r="A1" t="s">
        <v>80</v>
      </c>
      <c r="G1" t="s">
        <v>81</v>
      </c>
    </row>
    <row r="2" spans="1:8">
      <c r="A2" t="s">
        <v>82</v>
      </c>
      <c r="G2" t="s">
        <v>83</v>
      </c>
      <c r="H2" t="s">
        <v>84</v>
      </c>
    </row>
    <row r="3" spans="1:8">
      <c r="A3" t="s">
        <v>85</v>
      </c>
    </row>
    <row r="4" spans="1:8">
      <c r="A4" t="s">
        <v>86</v>
      </c>
    </row>
    <row r="5" spans="1:8">
      <c r="A5" t="s">
        <v>87</v>
      </c>
    </row>
    <row r="6" spans="1:8">
      <c r="A6" t="s">
        <v>88</v>
      </c>
    </row>
    <row r="7" spans="1:8">
      <c r="A7" t="s">
        <v>89</v>
      </c>
    </row>
    <row r="8" spans="1:8">
      <c r="A8" t="s">
        <v>90</v>
      </c>
    </row>
    <row r="10" spans="1:8">
      <c r="A10" t="s">
        <v>91</v>
      </c>
    </row>
    <row r="11" spans="1:8">
      <c r="A11" t="s">
        <v>92</v>
      </c>
    </row>
    <row r="12" spans="1:8">
      <c r="A12" t="s">
        <v>93</v>
      </c>
    </row>
  </sheetData>
  <pageMargins left="0.7" right="0.7" top="0.75" bottom="0.75" header="0.3" footer="0.3"/>
  <tableParts count="2">
    <tablePart r:id="rId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Arkusz14"/>
  <dimension ref="A1:K56"/>
  <sheetViews>
    <sheetView topLeftCell="D1" zoomScale="85" zoomScaleNormal="85" workbookViewId="0">
      <selection activeCell="B5" sqref="B5:H6"/>
    </sheetView>
  </sheetViews>
  <sheetFormatPr defaultColWidth="8.85546875" defaultRowHeight="15"/>
  <cols>
    <col min="1" max="1" width="16.28515625" customWidth="1"/>
    <col min="2" max="8" width="41.7109375" customWidth="1"/>
  </cols>
  <sheetData>
    <row r="1" spans="1:11" ht="15.75" thickBot="1">
      <c r="A1" t="s">
        <v>156</v>
      </c>
    </row>
    <row r="2" spans="1:11" ht="15.75" thickBot="1">
      <c r="A2" t="s">
        <v>217</v>
      </c>
      <c r="B2" s="394" t="s">
        <v>602</v>
      </c>
      <c r="C2" s="395"/>
      <c r="D2" s="395"/>
      <c r="E2" s="395"/>
      <c r="F2" s="395"/>
      <c r="G2" s="395"/>
      <c r="H2" s="396"/>
    </row>
    <row r="4" spans="1:11" s="2" customFormat="1" ht="45.75" customHeight="1" thickBot="1">
      <c r="A4" s="167" t="s">
        <v>98</v>
      </c>
      <c r="B4" s="168" t="s">
        <v>99</v>
      </c>
      <c r="C4" s="168" t="s">
        <v>100</v>
      </c>
      <c r="D4" s="168" t="s">
        <v>157</v>
      </c>
      <c r="E4" s="255" t="s">
        <v>158</v>
      </c>
      <c r="F4" s="255" t="s">
        <v>159</v>
      </c>
      <c r="G4" s="255" t="s">
        <v>160</v>
      </c>
      <c r="H4" s="255" t="s">
        <v>161</v>
      </c>
      <c r="I4" s="255" t="s">
        <v>162</v>
      </c>
      <c r="J4" s="256" t="s">
        <v>163</v>
      </c>
      <c r="K4" s="258" t="s">
        <v>91</v>
      </c>
    </row>
    <row r="5" spans="1:11" ht="15.75" thickTop="1">
      <c r="B5" t="s">
        <v>598</v>
      </c>
      <c r="C5" t="s">
        <v>107</v>
      </c>
      <c r="D5" t="s">
        <v>169</v>
      </c>
      <c r="H5" t="s">
        <v>599</v>
      </c>
    </row>
    <row r="6" spans="1:11">
      <c r="A6">
        <v>2</v>
      </c>
      <c r="B6" t="s">
        <v>600</v>
      </c>
      <c r="C6" t="s">
        <v>107</v>
      </c>
      <c r="H6" t="s">
        <v>601</v>
      </c>
    </row>
    <row r="7" spans="1:11">
      <c r="A7">
        <v>3</v>
      </c>
    </row>
    <row r="8" spans="1:11">
      <c r="A8">
        <v>4</v>
      </c>
    </row>
    <row r="9" spans="1:11">
      <c r="A9">
        <v>5</v>
      </c>
    </row>
    <row r="10" spans="1:11">
      <c r="A10">
        <v>6</v>
      </c>
    </row>
    <row r="11" spans="1:11">
      <c r="A11">
        <v>7</v>
      </c>
    </row>
    <row r="12" spans="1:11">
      <c r="A12">
        <v>8</v>
      </c>
    </row>
    <row r="13" spans="1:11">
      <c r="A13">
        <v>9</v>
      </c>
    </row>
    <row r="14" spans="1:11">
      <c r="A14">
        <v>10</v>
      </c>
    </row>
    <row r="15" spans="1:11">
      <c r="A15">
        <v>11</v>
      </c>
    </row>
    <row r="16" spans="1:11">
      <c r="A16">
        <v>12</v>
      </c>
    </row>
    <row r="17" spans="1:1">
      <c r="A17">
        <v>13</v>
      </c>
    </row>
    <row r="18" spans="1:1">
      <c r="A18">
        <v>14</v>
      </c>
    </row>
    <row r="19" spans="1:1">
      <c r="A19">
        <v>15</v>
      </c>
    </row>
    <row r="20" spans="1:1">
      <c r="A20">
        <v>16</v>
      </c>
    </row>
    <row r="21" spans="1:1">
      <c r="A21">
        <v>17</v>
      </c>
    </row>
    <row r="22" spans="1:1">
      <c r="A22">
        <v>18</v>
      </c>
    </row>
    <row r="23" spans="1:1">
      <c r="A23">
        <v>19</v>
      </c>
    </row>
    <row r="24" spans="1:1">
      <c r="A24">
        <v>20</v>
      </c>
    </row>
    <row r="25" spans="1:1">
      <c r="A25">
        <v>21</v>
      </c>
    </row>
    <row r="26" spans="1:1">
      <c r="A26">
        <v>22</v>
      </c>
    </row>
    <row r="27" spans="1:1">
      <c r="A27">
        <v>23</v>
      </c>
    </row>
    <row r="28" spans="1:1">
      <c r="A28">
        <v>24</v>
      </c>
    </row>
    <row r="29" spans="1:1">
      <c r="A29">
        <v>25</v>
      </c>
    </row>
    <row r="30" spans="1:1">
      <c r="A30">
        <v>26</v>
      </c>
    </row>
    <row r="31" spans="1:1">
      <c r="A31">
        <v>27</v>
      </c>
    </row>
    <row r="32" spans="1:1">
      <c r="A32">
        <v>28</v>
      </c>
    </row>
    <row r="33" spans="1:1">
      <c r="A33">
        <v>29</v>
      </c>
    </row>
    <row r="34" spans="1:1">
      <c r="A34">
        <v>30</v>
      </c>
    </row>
    <row r="35" spans="1:1">
      <c r="A35">
        <v>31</v>
      </c>
    </row>
    <row r="36" spans="1:1">
      <c r="A36">
        <v>32</v>
      </c>
    </row>
    <row r="37" spans="1:1">
      <c r="A37">
        <v>33</v>
      </c>
    </row>
    <row r="38" spans="1:1">
      <c r="A38">
        <v>34</v>
      </c>
    </row>
    <row r="39" spans="1:1">
      <c r="A39">
        <v>35</v>
      </c>
    </row>
    <row r="40" spans="1:1">
      <c r="A40">
        <v>36</v>
      </c>
    </row>
    <row r="41" spans="1:1">
      <c r="A41">
        <v>37</v>
      </c>
    </row>
    <row r="42" spans="1:1">
      <c r="A42">
        <v>38</v>
      </c>
    </row>
    <row r="43" spans="1:1">
      <c r="A43">
        <v>39</v>
      </c>
    </row>
    <row r="44" spans="1:1">
      <c r="A44">
        <v>40</v>
      </c>
    </row>
    <row r="45" spans="1:1">
      <c r="A45">
        <v>41</v>
      </c>
    </row>
    <row r="46" spans="1:1">
      <c r="A46">
        <v>42</v>
      </c>
    </row>
    <row r="47" spans="1:1">
      <c r="A47">
        <v>43</v>
      </c>
    </row>
    <row r="48" spans="1:1">
      <c r="A48">
        <v>44</v>
      </c>
    </row>
    <row r="49" spans="1:1">
      <c r="A49">
        <v>45</v>
      </c>
    </row>
    <row r="50" spans="1:1">
      <c r="A50">
        <v>46</v>
      </c>
    </row>
    <row r="51" spans="1:1">
      <c r="A51">
        <v>47</v>
      </c>
    </row>
    <row r="52" spans="1:1">
      <c r="A52">
        <v>48</v>
      </c>
    </row>
    <row r="53" spans="1:1">
      <c r="A53">
        <v>49</v>
      </c>
    </row>
    <row r="54" spans="1:1">
      <c r="A54">
        <v>50</v>
      </c>
    </row>
    <row r="55" spans="1:1">
      <c r="A55">
        <v>51</v>
      </c>
    </row>
    <row r="56" spans="1:1">
      <c r="A56">
        <v>52</v>
      </c>
    </row>
  </sheetData>
  <mergeCells count="1">
    <mergeCell ref="B2:H2"/>
  </mergeCells>
  <dataValidations count="2">
    <dataValidation type="list" allowBlank="1" showInputMessage="1" showErrorMessage="1" sqref="C5:C56" xr:uid="{00000000-0002-0000-1800-000000000000}">
      <formula1>"zakup,relokacja"</formula1>
    </dataValidation>
    <dataValidation type="list" allowBlank="1" showInputMessage="1" showErrorMessage="1" sqref="D5:D56" xr:uid="{00000000-0002-0000-1800-000001000000}">
      <formula1>"przetarg"</formula1>
    </dataValidation>
  </dataValidations>
  <pageMargins left="0.7" right="0.7" top="0.75" bottom="0.75" header="0.3" footer="0.3"/>
  <pageSetup paperSize="9"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2:H89"/>
  <sheetViews>
    <sheetView showGridLines="0" zoomScale="85" zoomScaleNormal="85" workbookViewId="0">
      <selection activeCell="B24" sqref="B24"/>
    </sheetView>
  </sheetViews>
  <sheetFormatPr defaultColWidth="8.85546875" defaultRowHeight="15"/>
  <cols>
    <col min="1" max="1" width="9.7109375" style="169" customWidth="1"/>
    <col min="2" max="2" width="61.42578125" style="169" customWidth="1"/>
    <col min="3" max="3" width="17.42578125" style="169" customWidth="1"/>
    <col min="4" max="4" width="23.140625" style="169" bestFit="1" customWidth="1"/>
    <col min="5" max="5" width="10.7109375" style="169" customWidth="1"/>
    <col min="6" max="6" width="24.85546875" style="169" bestFit="1" customWidth="1"/>
    <col min="7" max="7" width="14.42578125" style="169" bestFit="1" customWidth="1"/>
    <col min="8" max="8" width="79" style="169" bestFit="1" customWidth="1"/>
    <col min="9" max="16384" width="8.85546875" style="169"/>
  </cols>
  <sheetData>
    <row r="2" spans="1:8" s="276" customFormat="1">
      <c r="A2" s="276" t="s">
        <v>94</v>
      </c>
      <c r="B2" s="279" t="s">
        <v>597</v>
      </c>
      <c r="C2" s="280"/>
    </row>
    <row r="3" spans="1:8">
      <c r="A3" s="169" t="s">
        <v>96</v>
      </c>
      <c r="B3" s="278" t="s">
        <v>54</v>
      </c>
      <c r="C3" s="275"/>
    </row>
    <row r="4" spans="1:8" s="276" customFormat="1">
      <c r="B4" s="277"/>
      <c r="C4" s="277"/>
    </row>
    <row r="5" spans="1:8">
      <c r="B5" s="389"/>
      <c r="C5" s="389"/>
    </row>
    <row r="6" spans="1:8" s="264" customFormat="1" ht="63.75" customHeight="1">
      <c r="A6" s="281" t="s">
        <v>98</v>
      </c>
      <c r="B6" s="282" t="s">
        <v>99</v>
      </c>
      <c r="C6" s="282" t="s">
        <v>100</v>
      </c>
      <c r="D6" s="359" t="s">
        <v>101</v>
      </c>
      <c r="E6" s="359" t="s">
        <v>102</v>
      </c>
      <c r="F6" s="359" t="s">
        <v>103</v>
      </c>
      <c r="G6" s="359" t="s">
        <v>104</v>
      </c>
      <c r="H6" s="359" t="s">
        <v>105</v>
      </c>
    </row>
    <row r="7" spans="1:8" ht="14.25" customHeight="1">
      <c r="A7" s="286">
        <v>1</v>
      </c>
      <c r="B7" s="303" t="s">
        <v>598</v>
      </c>
      <c r="C7" s="286" t="s">
        <v>107</v>
      </c>
      <c r="D7" s="286"/>
      <c r="E7" s="286"/>
      <c r="F7" s="286"/>
      <c r="G7" s="286"/>
      <c r="H7" s="286"/>
    </row>
    <row r="8" spans="1:8" ht="25.5" customHeight="1">
      <c r="A8" s="286">
        <v>2</v>
      </c>
      <c r="B8" s="303" t="s">
        <v>600</v>
      </c>
      <c r="C8" s="286" t="s">
        <v>107</v>
      </c>
      <c r="D8" s="286"/>
      <c r="E8" s="286"/>
      <c r="F8" s="286"/>
      <c r="G8" s="286"/>
      <c r="H8" s="286"/>
    </row>
    <row r="9" spans="1:8" ht="14.25" customHeight="1">
      <c r="A9" s="286">
        <v>3</v>
      </c>
      <c r="B9" s="357" t="s">
        <v>603</v>
      </c>
      <c r="C9" s="286" t="s">
        <v>107</v>
      </c>
      <c r="D9" s="286" t="s">
        <v>116</v>
      </c>
      <c r="E9" s="286" t="s">
        <v>90</v>
      </c>
      <c r="F9" s="286" t="s">
        <v>604</v>
      </c>
      <c r="G9" s="286" t="s">
        <v>605</v>
      </c>
      <c r="H9" s="286" t="s">
        <v>606</v>
      </c>
    </row>
    <row r="10" spans="1:8" ht="14.25" customHeight="1">
      <c r="A10" s="286">
        <v>4</v>
      </c>
      <c r="B10" s="287" t="s">
        <v>607</v>
      </c>
      <c r="C10" s="286" t="s">
        <v>107</v>
      </c>
      <c r="D10" s="286" t="s">
        <v>116</v>
      </c>
      <c r="E10" s="286" t="s">
        <v>90</v>
      </c>
      <c r="F10" s="286" t="s">
        <v>90</v>
      </c>
      <c r="G10" s="286" t="s">
        <v>608</v>
      </c>
      <c r="H10" s="286" t="s">
        <v>609</v>
      </c>
    </row>
    <row r="11" spans="1:8" ht="14.25" customHeight="1">
      <c r="A11" s="286">
        <v>5</v>
      </c>
      <c r="B11" s="287" t="s">
        <v>610</v>
      </c>
      <c r="C11" s="286" t="s">
        <v>107</v>
      </c>
      <c r="D11" s="286" t="s">
        <v>116</v>
      </c>
      <c r="E11" s="286" t="s">
        <v>90</v>
      </c>
      <c r="F11" s="286" t="s">
        <v>611</v>
      </c>
      <c r="G11" s="286" t="s">
        <v>608</v>
      </c>
      <c r="H11" s="286"/>
    </row>
    <row r="12" spans="1:8" ht="14.25" customHeight="1">
      <c r="A12" s="286">
        <v>6</v>
      </c>
      <c r="B12" s="287" t="s">
        <v>612</v>
      </c>
      <c r="C12" s="286" t="s">
        <v>107</v>
      </c>
      <c r="D12" s="286" t="s">
        <v>116</v>
      </c>
      <c r="E12" s="286" t="s">
        <v>90</v>
      </c>
      <c r="F12" s="286" t="s">
        <v>90</v>
      </c>
      <c r="G12" s="286" t="s">
        <v>608</v>
      </c>
      <c r="H12" s="286"/>
    </row>
    <row r="13" spans="1:8" ht="14.25" customHeight="1">
      <c r="A13" s="286">
        <v>7</v>
      </c>
      <c r="B13" s="292" t="s">
        <v>613</v>
      </c>
      <c r="C13" s="286" t="s">
        <v>107</v>
      </c>
      <c r="D13" s="286" t="s">
        <v>108</v>
      </c>
      <c r="E13" s="286" t="s">
        <v>90</v>
      </c>
      <c r="F13" s="286" t="s">
        <v>90</v>
      </c>
      <c r="G13" s="286" t="s">
        <v>605</v>
      </c>
      <c r="H13" s="286" t="s">
        <v>614</v>
      </c>
    </row>
    <row r="14" spans="1:8" ht="14.25" customHeight="1">
      <c r="A14" s="286">
        <v>8</v>
      </c>
      <c r="B14" s="292" t="s">
        <v>615</v>
      </c>
      <c r="C14" s="286" t="s">
        <v>107</v>
      </c>
      <c r="D14" s="286" t="s">
        <v>108</v>
      </c>
      <c r="E14" s="286" t="s">
        <v>90</v>
      </c>
      <c r="F14" s="286" t="s">
        <v>90</v>
      </c>
      <c r="G14" s="286" t="s">
        <v>605</v>
      </c>
      <c r="H14" s="286" t="s">
        <v>616</v>
      </c>
    </row>
    <row r="15" spans="1:8" ht="14.25" customHeight="1">
      <c r="A15" s="286">
        <v>9</v>
      </c>
      <c r="B15" s="287" t="s">
        <v>617</v>
      </c>
      <c r="C15" s="286" t="s">
        <v>107</v>
      </c>
      <c r="D15" s="286" t="s">
        <v>116</v>
      </c>
      <c r="E15" s="286" t="s">
        <v>90</v>
      </c>
      <c r="F15" s="286" t="s">
        <v>90</v>
      </c>
      <c r="G15" s="286" t="s">
        <v>605</v>
      </c>
      <c r="H15" s="286" t="s">
        <v>618</v>
      </c>
    </row>
    <row r="16" spans="1:8" ht="14.25" customHeight="1">
      <c r="A16" s="286">
        <v>10</v>
      </c>
      <c r="B16" s="287" t="s">
        <v>619</v>
      </c>
      <c r="C16" s="286" t="s">
        <v>107</v>
      </c>
      <c r="D16" s="286" t="s">
        <v>116</v>
      </c>
      <c r="E16" s="286" t="s">
        <v>90</v>
      </c>
      <c r="F16" s="286" t="s">
        <v>90</v>
      </c>
      <c r="G16" s="286" t="s">
        <v>608</v>
      </c>
      <c r="H16" s="286"/>
    </row>
    <row r="17" spans="1:8" ht="14.25" customHeight="1">
      <c r="A17" s="286">
        <v>11</v>
      </c>
      <c r="B17" s="287" t="s">
        <v>620</v>
      </c>
      <c r="C17" s="286" t="s">
        <v>107</v>
      </c>
      <c r="D17" s="286" t="s">
        <v>108</v>
      </c>
      <c r="E17" s="286" t="s">
        <v>90</v>
      </c>
      <c r="F17" s="286" t="s">
        <v>621</v>
      </c>
      <c r="G17" s="286" t="s">
        <v>608</v>
      </c>
      <c r="H17" s="286"/>
    </row>
    <row r="18" spans="1:8" ht="14.25" customHeight="1" thickBot="1">
      <c r="A18" s="286">
        <v>12</v>
      </c>
      <c r="B18" s="360" t="s">
        <v>622</v>
      </c>
      <c r="C18" s="286" t="s">
        <v>107</v>
      </c>
      <c r="D18" s="286" t="s">
        <v>116</v>
      </c>
      <c r="E18" s="286" t="s">
        <v>90</v>
      </c>
      <c r="F18" s="286" t="s">
        <v>90</v>
      </c>
      <c r="G18" s="286" t="s">
        <v>608</v>
      </c>
      <c r="H18" s="286"/>
    </row>
    <row r="19" spans="1:8" ht="14.25" customHeight="1">
      <c r="A19" s="286">
        <v>13</v>
      </c>
      <c r="B19" s="286" t="s">
        <v>623</v>
      </c>
      <c r="C19" s="286" t="s">
        <v>107</v>
      </c>
      <c r="D19" s="286" t="s">
        <v>624</v>
      </c>
      <c r="E19" s="286" t="s">
        <v>90</v>
      </c>
      <c r="F19" s="286" t="s">
        <v>90</v>
      </c>
      <c r="G19" s="286" t="s">
        <v>605</v>
      </c>
      <c r="H19" s="286" t="s">
        <v>625</v>
      </c>
    </row>
    <row r="20" spans="1:8" ht="14.25" customHeight="1">
      <c r="A20" s="286">
        <v>14</v>
      </c>
      <c r="B20" s="286" t="s">
        <v>626</v>
      </c>
      <c r="C20" s="286" t="s">
        <v>107</v>
      </c>
      <c r="D20" s="286" t="s">
        <v>624</v>
      </c>
      <c r="E20" s="286" t="s">
        <v>90</v>
      </c>
      <c r="F20" s="286" t="s">
        <v>90</v>
      </c>
      <c r="G20" s="286" t="s">
        <v>605</v>
      </c>
      <c r="H20" s="286" t="s">
        <v>627</v>
      </c>
    </row>
    <row r="21" spans="1:8" ht="14.25" customHeight="1">
      <c r="A21" s="286">
        <v>15</v>
      </c>
      <c r="B21" s="286" t="s">
        <v>628</v>
      </c>
      <c r="C21" s="286" t="s">
        <v>107</v>
      </c>
      <c r="D21" s="286" t="s">
        <v>629</v>
      </c>
      <c r="E21" s="286" t="s">
        <v>90</v>
      </c>
      <c r="F21" s="286" t="s">
        <v>90</v>
      </c>
      <c r="G21" s="286" t="s">
        <v>605</v>
      </c>
      <c r="H21" s="286" t="s">
        <v>630</v>
      </c>
    </row>
    <row r="22" spans="1:8" ht="14.25" customHeight="1">
      <c r="A22" s="286">
        <v>16</v>
      </c>
      <c r="B22" s="286" t="s">
        <v>631</v>
      </c>
      <c r="C22" s="286" t="s">
        <v>107</v>
      </c>
      <c r="D22" s="286" t="s">
        <v>116</v>
      </c>
      <c r="E22" s="286" t="s">
        <v>90</v>
      </c>
      <c r="F22" s="286" t="s">
        <v>90</v>
      </c>
      <c r="G22" s="286" t="s">
        <v>608</v>
      </c>
      <c r="H22" s="286" t="s">
        <v>632</v>
      </c>
    </row>
    <row r="23" spans="1:8" ht="14.25" customHeight="1">
      <c r="A23" s="286">
        <v>17</v>
      </c>
      <c r="B23" s="286" t="s">
        <v>633</v>
      </c>
      <c r="C23" s="286" t="s">
        <v>107</v>
      </c>
      <c r="D23" s="286" t="s">
        <v>116</v>
      </c>
      <c r="E23" s="286" t="s">
        <v>90</v>
      </c>
      <c r="F23" s="286" t="s">
        <v>90</v>
      </c>
      <c r="G23" s="286" t="s">
        <v>605</v>
      </c>
      <c r="H23" s="286" t="s">
        <v>632</v>
      </c>
    </row>
    <row r="24" spans="1:8" ht="14.25" customHeight="1">
      <c r="A24" s="286">
        <v>18</v>
      </c>
      <c r="B24" s="286" t="s">
        <v>634</v>
      </c>
      <c r="C24" s="286" t="s">
        <v>107</v>
      </c>
      <c r="D24" s="286" t="s">
        <v>108</v>
      </c>
      <c r="E24" s="286" t="s">
        <v>90</v>
      </c>
      <c r="F24" s="286" t="s">
        <v>621</v>
      </c>
      <c r="G24" s="286" t="s">
        <v>605</v>
      </c>
      <c r="H24" s="286" t="s">
        <v>632</v>
      </c>
    </row>
    <row r="25" spans="1:8" ht="14.25" customHeight="1">
      <c r="A25" s="286">
        <v>19</v>
      </c>
      <c r="B25" s="353" t="s">
        <v>635</v>
      </c>
      <c r="C25" s="286" t="s">
        <v>107</v>
      </c>
      <c r="D25" s="286" t="s">
        <v>116</v>
      </c>
      <c r="E25" s="286" t="s">
        <v>90</v>
      </c>
      <c r="F25" s="286" t="s">
        <v>90</v>
      </c>
      <c r="G25" s="286" t="s">
        <v>605</v>
      </c>
      <c r="H25" s="286" t="s">
        <v>632</v>
      </c>
    </row>
    <row r="26" spans="1:8" ht="14.25" customHeight="1">
      <c r="A26" s="286">
        <v>20</v>
      </c>
      <c r="B26" s="353" t="s">
        <v>636</v>
      </c>
      <c r="C26" s="286" t="s">
        <v>107</v>
      </c>
      <c r="D26" s="286" t="s">
        <v>637</v>
      </c>
      <c r="E26" s="286" t="s">
        <v>90</v>
      </c>
      <c r="F26" s="286" t="s">
        <v>90</v>
      </c>
      <c r="G26" s="286" t="s">
        <v>608</v>
      </c>
      <c r="H26" s="286" t="s">
        <v>638</v>
      </c>
    </row>
    <row r="27" spans="1:8" ht="14.25" customHeight="1">
      <c r="A27" s="286">
        <v>21</v>
      </c>
      <c r="B27" s="286" t="s">
        <v>639</v>
      </c>
      <c r="C27" s="286" t="s">
        <v>107</v>
      </c>
      <c r="D27" s="286" t="s">
        <v>637</v>
      </c>
      <c r="E27" s="286" t="s">
        <v>90</v>
      </c>
      <c r="F27" s="286" t="s">
        <v>90</v>
      </c>
      <c r="G27" s="286" t="s">
        <v>608</v>
      </c>
      <c r="H27" s="286" t="s">
        <v>638</v>
      </c>
    </row>
    <row r="28" spans="1:8" ht="14.25" customHeight="1">
      <c r="A28" s="286">
        <v>22</v>
      </c>
      <c r="B28" s="286" t="s">
        <v>640</v>
      </c>
      <c r="C28" s="286" t="s">
        <v>107</v>
      </c>
      <c r="D28" s="286" t="s">
        <v>116</v>
      </c>
      <c r="E28" s="286" t="s">
        <v>90</v>
      </c>
      <c r="F28" s="286" t="s">
        <v>90</v>
      </c>
      <c r="G28" s="286" t="s">
        <v>605</v>
      </c>
      <c r="H28" s="286" t="s">
        <v>641</v>
      </c>
    </row>
    <row r="29" spans="1:8" ht="14.25" customHeight="1">
      <c r="A29" s="286">
        <v>23</v>
      </c>
      <c r="B29" s="286" t="s">
        <v>642</v>
      </c>
      <c r="C29" s="286" t="s">
        <v>107</v>
      </c>
      <c r="D29" s="286" t="s">
        <v>643</v>
      </c>
      <c r="E29" s="286" t="s">
        <v>90</v>
      </c>
      <c r="F29" s="286" t="s">
        <v>90</v>
      </c>
      <c r="G29" s="286" t="s">
        <v>608</v>
      </c>
      <c r="H29" s="286" t="s">
        <v>644</v>
      </c>
    </row>
    <row r="30" spans="1:8" ht="14.25" customHeight="1">
      <c r="A30" s="286">
        <v>24</v>
      </c>
      <c r="B30" s="286" t="s">
        <v>645</v>
      </c>
      <c r="C30" s="286" t="s">
        <v>107</v>
      </c>
      <c r="D30" s="286" t="s">
        <v>116</v>
      </c>
      <c r="E30" s="286" t="s">
        <v>90</v>
      </c>
      <c r="F30" s="286" t="s">
        <v>90</v>
      </c>
      <c r="G30" s="286" t="s">
        <v>608</v>
      </c>
      <c r="H30" s="286" t="s">
        <v>632</v>
      </c>
    </row>
    <row r="31" spans="1:8" ht="14.25" customHeight="1">
      <c r="A31" s="286">
        <v>25</v>
      </c>
      <c r="B31" s="286" t="s">
        <v>646</v>
      </c>
      <c r="C31" s="286" t="s">
        <v>107</v>
      </c>
      <c r="D31" s="286"/>
      <c r="E31" s="286" t="s">
        <v>90</v>
      </c>
      <c r="F31" s="286" t="s">
        <v>90</v>
      </c>
      <c r="G31" s="286" t="s">
        <v>608</v>
      </c>
      <c r="H31" s="286" t="s">
        <v>638</v>
      </c>
    </row>
    <row r="32" spans="1:8">
      <c r="A32" s="286">
        <v>26</v>
      </c>
      <c r="B32" s="286" t="s">
        <v>622</v>
      </c>
      <c r="C32" s="286" t="s">
        <v>136</v>
      </c>
      <c r="D32" s="286" t="s">
        <v>116</v>
      </c>
      <c r="E32" s="286" t="s">
        <v>90</v>
      </c>
      <c r="F32" s="286" t="s">
        <v>90</v>
      </c>
      <c r="G32" s="286" t="s">
        <v>608</v>
      </c>
      <c r="H32" s="286" t="s">
        <v>632</v>
      </c>
    </row>
    <row r="33" spans="1:8">
      <c r="A33" s="286">
        <v>27</v>
      </c>
      <c r="B33" s="286" t="s">
        <v>647</v>
      </c>
      <c r="C33" s="286" t="s">
        <v>136</v>
      </c>
      <c r="D33" s="286" t="s">
        <v>116</v>
      </c>
      <c r="E33" s="286"/>
      <c r="F33" s="286"/>
      <c r="G33" s="286"/>
      <c r="H33" s="286" t="s">
        <v>632</v>
      </c>
    </row>
    <row r="34" spans="1:8" ht="30">
      <c r="A34" s="286">
        <v>28</v>
      </c>
      <c r="B34" s="293" t="s">
        <v>648</v>
      </c>
      <c r="C34" s="286" t="s">
        <v>136</v>
      </c>
      <c r="D34" s="286" t="s">
        <v>116</v>
      </c>
      <c r="E34" s="286"/>
      <c r="F34" s="286"/>
      <c r="G34" s="286"/>
      <c r="H34" s="286" t="s">
        <v>632</v>
      </c>
    </row>
    <row r="35" spans="1:8">
      <c r="A35" s="286">
        <v>29</v>
      </c>
      <c r="B35" s="286" t="s">
        <v>649</v>
      </c>
      <c r="C35" s="286" t="s">
        <v>136</v>
      </c>
      <c r="D35" s="286" t="s">
        <v>116</v>
      </c>
      <c r="E35" s="286"/>
      <c r="F35" s="286"/>
      <c r="G35" s="286"/>
      <c r="H35" s="286" t="s">
        <v>650</v>
      </c>
    </row>
    <row r="36" spans="1:8">
      <c r="A36" s="286">
        <v>30</v>
      </c>
      <c r="B36" s="287" t="s">
        <v>651</v>
      </c>
      <c r="C36" s="286" t="s">
        <v>136</v>
      </c>
      <c r="D36" s="286" t="s">
        <v>108</v>
      </c>
      <c r="E36" s="286" t="s">
        <v>127</v>
      </c>
      <c r="F36" s="286" t="s">
        <v>90</v>
      </c>
      <c r="G36" s="286" t="s">
        <v>608</v>
      </c>
      <c r="H36" s="286" t="s">
        <v>632</v>
      </c>
    </row>
    <row r="37" spans="1:8">
      <c r="A37" s="286">
        <v>31</v>
      </c>
      <c r="B37" s="287"/>
      <c r="C37" s="286"/>
      <c r="D37" s="286"/>
      <c r="E37" s="286"/>
      <c r="F37" s="286"/>
      <c r="G37" s="286"/>
      <c r="H37" s="286"/>
    </row>
    <row r="38" spans="1:8">
      <c r="A38" s="286">
        <v>32</v>
      </c>
      <c r="B38" s="287"/>
      <c r="C38" s="286"/>
      <c r="D38" s="286"/>
      <c r="E38" s="286"/>
      <c r="F38" s="286"/>
      <c r="G38" s="286"/>
      <c r="H38" s="286"/>
    </row>
    <row r="39" spans="1:8">
      <c r="A39" s="286">
        <v>33</v>
      </c>
      <c r="B39" s="287"/>
      <c r="C39" s="286"/>
      <c r="D39" s="286"/>
      <c r="E39" s="286"/>
      <c r="F39" s="286"/>
      <c r="G39" s="286"/>
      <c r="H39" s="286"/>
    </row>
    <row r="40" spans="1:8">
      <c r="A40" s="286">
        <v>34</v>
      </c>
      <c r="B40" s="287"/>
      <c r="C40" s="286"/>
      <c r="D40" s="286"/>
      <c r="E40" s="286"/>
      <c r="F40" s="286"/>
      <c r="G40" s="286"/>
      <c r="H40" s="286"/>
    </row>
    <row r="41" spans="1:8">
      <c r="A41" s="286">
        <v>35</v>
      </c>
      <c r="B41" s="287"/>
      <c r="C41" s="286"/>
      <c r="D41" s="286"/>
      <c r="E41" s="286"/>
      <c r="F41" s="286"/>
      <c r="G41" s="286"/>
      <c r="H41" s="286"/>
    </row>
    <row r="42" spans="1:8">
      <c r="A42" s="286">
        <v>36</v>
      </c>
      <c r="B42" s="287"/>
      <c r="C42" s="286"/>
      <c r="D42" s="286"/>
      <c r="E42" s="286"/>
      <c r="F42" s="286"/>
      <c r="G42" s="286"/>
      <c r="H42" s="286"/>
    </row>
    <row r="43" spans="1:8">
      <c r="A43" s="286">
        <v>37</v>
      </c>
      <c r="B43" s="287"/>
      <c r="C43" s="286"/>
      <c r="D43" s="286"/>
      <c r="E43" s="286"/>
      <c r="F43" s="286"/>
      <c r="G43" s="286"/>
      <c r="H43" s="286"/>
    </row>
    <row r="44" spans="1:8">
      <c r="A44" s="286">
        <v>38</v>
      </c>
      <c r="B44" s="287"/>
      <c r="C44" s="286"/>
      <c r="D44" s="286"/>
      <c r="E44" s="286"/>
      <c r="F44" s="286"/>
      <c r="G44" s="286"/>
      <c r="H44" s="286"/>
    </row>
    <row r="45" spans="1:8">
      <c r="A45" s="286">
        <v>39</v>
      </c>
      <c r="B45" s="287"/>
      <c r="C45" s="286"/>
      <c r="D45" s="286"/>
      <c r="E45" s="286"/>
      <c r="F45" s="286"/>
      <c r="G45" s="286"/>
      <c r="H45" s="286"/>
    </row>
    <row r="46" spans="1:8">
      <c r="A46" s="286">
        <v>40</v>
      </c>
      <c r="B46" s="287"/>
      <c r="C46" s="286"/>
      <c r="D46" s="286"/>
      <c r="E46" s="286"/>
      <c r="F46" s="286"/>
      <c r="G46" s="286"/>
      <c r="H46" s="286"/>
    </row>
    <row r="47" spans="1:8">
      <c r="A47" s="286">
        <v>41</v>
      </c>
      <c r="B47" s="287"/>
      <c r="C47" s="286"/>
      <c r="D47" s="286"/>
      <c r="E47" s="286"/>
      <c r="F47" s="286"/>
      <c r="G47" s="286"/>
      <c r="H47" s="286"/>
    </row>
    <row r="48" spans="1:8">
      <c r="A48" s="286">
        <v>42</v>
      </c>
      <c r="B48" s="287"/>
      <c r="C48" s="286"/>
      <c r="D48" s="286"/>
      <c r="E48" s="286"/>
      <c r="F48" s="286"/>
      <c r="G48" s="286"/>
      <c r="H48" s="286"/>
    </row>
    <row r="49" spans="1:8">
      <c r="A49" s="286">
        <v>43</v>
      </c>
      <c r="B49" s="287"/>
      <c r="C49" s="286"/>
      <c r="D49" s="286"/>
      <c r="E49" s="286"/>
      <c r="F49" s="286"/>
      <c r="G49" s="286"/>
      <c r="H49" s="286"/>
    </row>
    <row r="50" spans="1:8">
      <c r="A50" s="286">
        <v>44</v>
      </c>
      <c r="B50" s="287"/>
      <c r="C50" s="286"/>
      <c r="D50" s="286"/>
      <c r="E50" s="286"/>
      <c r="F50" s="286"/>
      <c r="G50" s="286"/>
      <c r="H50" s="286"/>
    </row>
    <row r="51" spans="1:8">
      <c r="A51" s="286">
        <v>45</v>
      </c>
      <c r="B51" s="287"/>
      <c r="C51" s="286"/>
      <c r="D51" s="286"/>
      <c r="E51" s="286"/>
      <c r="F51" s="286"/>
      <c r="G51" s="286"/>
      <c r="H51" s="286"/>
    </row>
    <row r="52" spans="1:8">
      <c r="A52" s="286">
        <v>46</v>
      </c>
      <c r="B52" s="287"/>
      <c r="C52" s="286"/>
      <c r="D52" s="286"/>
      <c r="E52" s="286"/>
      <c r="F52" s="286"/>
      <c r="G52" s="286"/>
      <c r="H52" s="286"/>
    </row>
    <row r="53" spans="1:8">
      <c r="A53" s="286">
        <v>47</v>
      </c>
      <c r="B53" s="287"/>
      <c r="C53" s="286"/>
      <c r="D53" s="286"/>
      <c r="E53" s="286"/>
      <c r="F53" s="286"/>
      <c r="G53" s="286"/>
      <c r="H53" s="286"/>
    </row>
    <row r="54" spans="1:8">
      <c r="A54" s="286">
        <v>48</v>
      </c>
      <c r="B54" s="287"/>
      <c r="C54" s="286"/>
      <c r="D54" s="286"/>
      <c r="E54" s="286"/>
      <c r="F54" s="286"/>
      <c r="G54" s="286"/>
      <c r="H54" s="286"/>
    </row>
    <row r="55" spans="1:8">
      <c r="A55" s="286">
        <v>49</v>
      </c>
      <c r="B55" s="287"/>
      <c r="C55" s="286"/>
      <c r="D55" s="286"/>
      <c r="E55" s="286"/>
      <c r="F55" s="286"/>
      <c r="G55" s="286"/>
      <c r="H55" s="286"/>
    </row>
    <row r="56" spans="1:8">
      <c r="A56" s="286">
        <v>50</v>
      </c>
      <c r="B56" s="287"/>
      <c r="C56" s="286"/>
      <c r="D56" s="286"/>
      <c r="E56" s="286"/>
      <c r="F56" s="286"/>
      <c r="G56" s="286"/>
      <c r="H56" s="286"/>
    </row>
    <row r="57" spans="1:8">
      <c r="A57" s="286">
        <v>51</v>
      </c>
      <c r="B57" s="287"/>
      <c r="C57" s="286"/>
      <c r="D57" s="286"/>
      <c r="E57" s="286"/>
      <c r="F57" s="286"/>
      <c r="G57" s="286"/>
      <c r="H57" s="286"/>
    </row>
    <row r="58" spans="1:8">
      <c r="A58" s="286">
        <v>52</v>
      </c>
      <c r="B58" s="287"/>
      <c r="C58" s="286"/>
      <c r="D58" s="286"/>
      <c r="E58" s="286"/>
      <c r="F58" s="286"/>
      <c r="G58" s="286"/>
      <c r="H58" s="286"/>
    </row>
    <row r="59" spans="1:8">
      <c r="A59" s="286">
        <v>53</v>
      </c>
      <c r="B59" s="287"/>
      <c r="C59" s="286"/>
      <c r="D59" s="286"/>
      <c r="E59" s="286"/>
      <c r="F59" s="286"/>
      <c r="G59" s="286"/>
      <c r="H59" s="286"/>
    </row>
    <row r="60" spans="1:8">
      <c r="A60" s="286">
        <v>54</v>
      </c>
      <c r="B60" s="287"/>
      <c r="C60" s="286"/>
      <c r="D60" s="286"/>
      <c r="E60" s="286"/>
      <c r="F60" s="286"/>
      <c r="G60" s="286"/>
      <c r="H60" s="286"/>
    </row>
    <row r="61" spans="1:8">
      <c r="A61" s="286">
        <v>55</v>
      </c>
      <c r="B61" s="287"/>
      <c r="C61" s="286"/>
      <c r="D61" s="286"/>
      <c r="E61" s="286"/>
      <c r="F61" s="286"/>
      <c r="G61" s="286"/>
      <c r="H61" s="286"/>
    </row>
    <row r="62" spans="1:8">
      <c r="A62" s="286">
        <v>56</v>
      </c>
      <c r="B62" s="287"/>
      <c r="C62" s="286"/>
      <c r="D62" s="286"/>
      <c r="E62" s="286"/>
      <c r="F62" s="286"/>
      <c r="G62" s="286"/>
      <c r="H62" s="286"/>
    </row>
    <row r="63" spans="1:8">
      <c r="A63" s="286">
        <v>57</v>
      </c>
      <c r="B63" s="287"/>
      <c r="C63" s="286"/>
      <c r="D63" s="286"/>
      <c r="E63" s="286"/>
      <c r="F63" s="286"/>
      <c r="G63" s="286"/>
      <c r="H63" s="286"/>
    </row>
    <row r="64" spans="1:8">
      <c r="A64" s="286">
        <v>58</v>
      </c>
      <c r="B64" s="287"/>
      <c r="C64" s="286"/>
      <c r="D64" s="286"/>
      <c r="E64" s="286"/>
      <c r="F64" s="286"/>
      <c r="G64" s="286"/>
      <c r="H64" s="286"/>
    </row>
    <row r="65" spans="1:8">
      <c r="A65" s="286">
        <v>59</v>
      </c>
      <c r="B65" s="287"/>
      <c r="C65" s="286"/>
      <c r="D65" s="286"/>
      <c r="E65" s="286"/>
      <c r="F65" s="286"/>
      <c r="G65" s="286"/>
      <c r="H65" s="286"/>
    </row>
    <row r="66" spans="1:8">
      <c r="A66" s="286">
        <v>60</v>
      </c>
      <c r="B66" s="287"/>
      <c r="C66" s="286"/>
      <c r="D66" s="286"/>
      <c r="E66" s="286"/>
      <c r="F66" s="286"/>
      <c r="G66" s="286"/>
      <c r="H66" s="286"/>
    </row>
    <row r="67" spans="1:8">
      <c r="A67" s="286">
        <v>61</v>
      </c>
      <c r="B67" s="287"/>
      <c r="C67" s="286"/>
      <c r="D67" s="286"/>
      <c r="E67" s="286"/>
      <c r="F67" s="286"/>
      <c r="G67" s="286"/>
      <c r="H67" s="286"/>
    </row>
    <row r="68" spans="1:8">
      <c r="A68" s="286">
        <v>62</v>
      </c>
      <c r="B68" s="287"/>
      <c r="C68" s="286"/>
      <c r="D68" s="286"/>
      <c r="E68" s="286"/>
      <c r="F68" s="286"/>
      <c r="G68" s="286"/>
      <c r="H68" s="286"/>
    </row>
    <row r="69" spans="1:8">
      <c r="A69" s="286">
        <v>63</v>
      </c>
      <c r="B69" s="287"/>
      <c r="C69" s="286"/>
      <c r="D69" s="286"/>
      <c r="E69" s="286"/>
      <c r="F69" s="286"/>
      <c r="G69" s="286"/>
      <c r="H69" s="286"/>
    </row>
    <row r="70" spans="1:8">
      <c r="A70" s="286">
        <v>64</v>
      </c>
      <c r="B70" s="287"/>
      <c r="C70" s="286"/>
      <c r="D70" s="286"/>
      <c r="E70" s="286"/>
      <c r="F70" s="286"/>
      <c r="G70" s="286"/>
      <c r="H70" s="286"/>
    </row>
    <row r="71" spans="1:8">
      <c r="A71" s="286">
        <v>65</v>
      </c>
      <c r="B71" s="287"/>
      <c r="C71" s="286"/>
      <c r="D71" s="286"/>
      <c r="E71" s="286"/>
      <c r="F71" s="286"/>
      <c r="G71" s="286"/>
      <c r="H71" s="286"/>
    </row>
    <row r="72" spans="1:8">
      <c r="A72" s="286">
        <v>66</v>
      </c>
      <c r="B72" s="287"/>
      <c r="C72" s="286"/>
      <c r="D72" s="286"/>
      <c r="E72" s="286"/>
      <c r="F72" s="286"/>
      <c r="G72" s="286"/>
      <c r="H72" s="286"/>
    </row>
    <row r="73" spans="1:8">
      <c r="A73" s="286">
        <v>67</v>
      </c>
      <c r="B73" s="287"/>
      <c r="C73" s="286"/>
      <c r="D73" s="286"/>
      <c r="E73" s="286"/>
      <c r="F73" s="286"/>
      <c r="G73" s="286"/>
      <c r="H73" s="286"/>
    </row>
    <row r="74" spans="1:8">
      <c r="A74" s="286">
        <v>68</v>
      </c>
      <c r="B74" s="287"/>
      <c r="C74" s="286"/>
      <c r="D74" s="286"/>
      <c r="E74" s="286"/>
      <c r="F74" s="286"/>
      <c r="G74" s="286"/>
      <c r="H74" s="286"/>
    </row>
    <row r="75" spans="1:8">
      <c r="A75" s="286">
        <v>69</v>
      </c>
      <c r="B75" s="287"/>
      <c r="C75" s="286"/>
      <c r="D75" s="286"/>
      <c r="E75" s="286"/>
      <c r="F75" s="286"/>
      <c r="G75" s="286"/>
      <c r="H75" s="286"/>
    </row>
    <row r="76" spans="1:8">
      <c r="A76" s="286">
        <v>70</v>
      </c>
      <c r="B76" s="287"/>
      <c r="C76" s="286"/>
      <c r="D76" s="286"/>
      <c r="E76" s="286"/>
      <c r="F76" s="286"/>
      <c r="G76" s="286"/>
      <c r="H76" s="286"/>
    </row>
    <row r="77" spans="1:8">
      <c r="A77" s="286">
        <v>71</v>
      </c>
      <c r="B77" s="287"/>
      <c r="C77" s="286"/>
      <c r="D77" s="286"/>
      <c r="E77" s="286"/>
      <c r="F77" s="286"/>
      <c r="G77" s="286"/>
      <c r="H77" s="286"/>
    </row>
    <row r="78" spans="1:8">
      <c r="A78" s="286">
        <v>72</v>
      </c>
      <c r="B78" s="287"/>
      <c r="C78" s="286"/>
      <c r="D78" s="286"/>
      <c r="E78" s="286"/>
      <c r="F78" s="286"/>
      <c r="G78" s="286"/>
      <c r="H78" s="286"/>
    </row>
    <row r="79" spans="1:8">
      <c r="A79" s="286">
        <v>73</v>
      </c>
      <c r="B79" s="287"/>
      <c r="C79" s="286"/>
      <c r="D79" s="286"/>
      <c r="E79" s="286"/>
      <c r="F79" s="286"/>
      <c r="G79" s="286"/>
      <c r="H79" s="286"/>
    </row>
    <row r="80" spans="1:8">
      <c r="A80" s="286">
        <v>74</v>
      </c>
      <c r="B80" s="287"/>
      <c r="C80" s="286"/>
      <c r="D80" s="286"/>
      <c r="E80" s="286"/>
      <c r="F80" s="286"/>
      <c r="G80" s="286"/>
      <c r="H80" s="286"/>
    </row>
    <row r="81" spans="1:8">
      <c r="A81" s="286">
        <v>75</v>
      </c>
      <c r="B81" s="287"/>
      <c r="C81" s="286"/>
      <c r="D81" s="286"/>
      <c r="E81" s="286"/>
      <c r="F81" s="286"/>
      <c r="G81" s="286"/>
      <c r="H81" s="286"/>
    </row>
    <row r="82" spans="1:8">
      <c r="A82" s="286">
        <v>76</v>
      </c>
      <c r="B82" s="287"/>
      <c r="C82" s="286"/>
      <c r="D82" s="286"/>
      <c r="E82" s="286"/>
      <c r="F82" s="286"/>
      <c r="G82" s="286"/>
      <c r="H82" s="286"/>
    </row>
    <row r="83" spans="1:8">
      <c r="A83" s="286">
        <v>77</v>
      </c>
      <c r="B83" s="287"/>
      <c r="C83" s="286"/>
      <c r="D83" s="286"/>
      <c r="E83" s="286"/>
      <c r="F83" s="286"/>
      <c r="G83" s="286"/>
      <c r="H83" s="286"/>
    </row>
    <row r="84" spans="1:8">
      <c r="A84" s="286">
        <v>78</v>
      </c>
      <c r="B84" s="287"/>
      <c r="C84" s="286"/>
      <c r="D84" s="286"/>
      <c r="E84" s="286"/>
      <c r="F84" s="286"/>
      <c r="G84" s="286"/>
      <c r="H84" s="286"/>
    </row>
    <row r="85" spans="1:8">
      <c r="A85" s="286">
        <v>79</v>
      </c>
      <c r="B85" s="287"/>
      <c r="C85" s="286"/>
      <c r="D85" s="286"/>
      <c r="E85" s="286"/>
      <c r="F85" s="286"/>
      <c r="G85" s="286"/>
      <c r="H85" s="286"/>
    </row>
    <row r="86" spans="1:8">
      <c r="A86" s="286">
        <v>80</v>
      </c>
      <c r="B86" s="287"/>
      <c r="C86" s="286"/>
      <c r="D86" s="286"/>
      <c r="E86" s="286"/>
      <c r="F86" s="286"/>
      <c r="G86" s="286"/>
      <c r="H86" s="286"/>
    </row>
    <row r="87" spans="1:8">
      <c r="A87" s="286">
        <v>81</v>
      </c>
      <c r="B87" s="287"/>
      <c r="C87" s="286"/>
      <c r="D87" s="286"/>
      <c r="E87" s="286"/>
      <c r="F87" s="286"/>
      <c r="G87" s="286"/>
      <c r="H87" s="286"/>
    </row>
    <row r="88" spans="1:8">
      <c r="A88" s="286">
        <v>82</v>
      </c>
      <c r="B88" s="287"/>
      <c r="C88" s="286"/>
      <c r="D88" s="286"/>
      <c r="E88" s="286"/>
      <c r="F88" s="286"/>
      <c r="G88" s="286"/>
      <c r="H88" s="286"/>
    </row>
    <row r="89" spans="1:8">
      <c r="A89" s="286">
        <v>83</v>
      </c>
      <c r="B89" s="287"/>
      <c r="C89" s="286"/>
      <c r="D89" s="286"/>
      <c r="E89" s="286"/>
      <c r="F89" s="286"/>
      <c r="G89" s="286"/>
      <c r="H89" s="286"/>
    </row>
  </sheetData>
  <mergeCells count="1">
    <mergeCell ref="B5:C5"/>
  </mergeCells>
  <conditionalFormatting sqref="C7:C89">
    <cfRule type="containsText" dxfId="124" priority="2" operator="containsText" text="zakup">
      <formula>NOT(ISERROR(SEARCH("zakup",C7)))</formula>
    </cfRule>
    <cfRule type="containsText" dxfId="123" priority="3" operator="containsText" text="relokacja">
      <formula>NOT(ISERROR(SEARCH("relokacja",C7)))</formula>
    </cfRule>
  </conditionalFormatting>
  <pageMargins left="0.25" right="0.25" top="0.75" bottom="0.75" header="0.3" footer="0.3"/>
  <pageSetup paperSize="9" scale="43" orientation="landscape" copies="3"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2:H89"/>
  <sheetViews>
    <sheetView showGridLines="0" topLeftCell="A7" zoomScale="130" zoomScaleNormal="130" workbookViewId="0">
      <selection activeCell="B28" sqref="B28"/>
    </sheetView>
  </sheetViews>
  <sheetFormatPr defaultColWidth="8.7109375" defaultRowHeight="15"/>
  <cols>
    <col min="1" max="1" width="9.7109375" style="169" customWidth="1"/>
    <col min="2" max="2" width="61.42578125" style="169" customWidth="1"/>
    <col min="3" max="3" width="17.42578125" style="169" customWidth="1"/>
    <col min="4" max="4" width="8.7109375" style="169"/>
    <col min="5" max="5" width="19.28515625" style="169" bestFit="1" customWidth="1"/>
    <col min="6" max="6" width="41.42578125" style="169" bestFit="1" customWidth="1"/>
    <col min="7" max="16384" width="8.7109375" style="169"/>
  </cols>
  <sheetData>
    <row r="2" spans="1:8" s="276" customFormat="1">
      <c r="A2" s="276" t="s">
        <v>94</v>
      </c>
      <c r="B2" s="279" t="s">
        <v>652</v>
      </c>
      <c r="C2" s="280"/>
    </row>
    <row r="3" spans="1:8">
      <c r="A3" s="169" t="s">
        <v>96</v>
      </c>
      <c r="B3" s="278" t="s">
        <v>60</v>
      </c>
      <c r="C3" s="275"/>
    </row>
    <row r="4" spans="1:8" s="276" customFormat="1">
      <c r="B4" s="277"/>
      <c r="C4" s="277"/>
    </row>
    <row r="5" spans="1:8">
      <c r="B5" s="389"/>
      <c r="C5" s="389"/>
    </row>
    <row r="6" spans="1:8" s="264" customFormat="1" ht="63.75" customHeight="1">
      <c r="A6" s="281" t="s">
        <v>98</v>
      </c>
      <c r="B6" s="282" t="s">
        <v>99</v>
      </c>
      <c r="C6" s="282" t="s">
        <v>100</v>
      </c>
      <c r="D6" s="359" t="s">
        <v>101</v>
      </c>
      <c r="E6" s="359" t="s">
        <v>102</v>
      </c>
      <c r="F6" s="359" t="s">
        <v>103</v>
      </c>
      <c r="G6" s="359" t="s">
        <v>104</v>
      </c>
      <c r="H6" s="359" t="s">
        <v>105</v>
      </c>
    </row>
    <row r="7" spans="1:8" ht="14.25" customHeight="1">
      <c r="A7" s="286">
        <v>1</v>
      </c>
      <c r="B7" s="287" t="s">
        <v>653</v>
      </c>
      <c r="C7" s="286" t="s">
        <v>136</v>
      </c>
      <c r="D7" s="286" t="s">
        <v>116</v>
      </c>
      <c r="E7" s="286" t="s">
        <v>127</v>
      </c>
      <c r="F7" s="286" t="s">
        <v>654</v>
      </c>
      <c r="G7" s="286" t="s">
        <v>90</v>
      </c>
      <c r="H7" s="286" t="s">
        <v>73</v>
      </c>
    </row>
    <row r="8" spans="1:8" ht="14.25" customHeight="1">
      <c r="A8" s="286">
        <v>2</v>
      </c>
      <c r="B8" s="287" t="s">
        <v>653</v>
      </c>
      <c r="C8" s="286" t="s">
        <v>136</v>
      </c>
      <c r="D8" s="286" t="s">
        <v>108</v>
      </c>
      <c r="E8" s="286" t="s">
        <v>127</v>
      </c>
      <c r="F8" s="286" t="s">
        <v>654</v>
      </c>
      <c r="G8" s="286" t="s">
        <v>90</v>
      </c>
      <c r="H8" s="286" t="s">
        <v>73</v>
      </c>
    </row>
    <row r="9" spans="1:8" ht="14.25" customHeight="1">
      <c r="A9" s="286">
        <v>3</v>
      </c>
      <c r="B9" s="287" t="s">
        <v>655</v>
      </c>
      <c r="C9" s="286" t="s">
        <v>136</v>
      </c>
      <c r="D9" s="286" t="s">
        <v>116</v>
      </c>
      <c r="E9" s="286" t="s">
        <v>90</v>
      </c>
      <c r="F9" s="286" t="s">
        <v>90</v>
      </c>
      <c r="G9" s="286" t="s">
        <v>90</v>
      </c>
      <c r="H9" s="286" t="s">
        <v>73</v>
      </c>
    </row>
    <row r="10" spans="1:8" ht="14.25" customHeight="1">
      <c r="A10" s="286">
        <v>4</v>
      </c>
      <c r="B10" s="287" t="s">
        <v>656</v>
      </c>
      <c r="C10" s="286" t="s">
        <v>136</v>
      </c>
      <c r="D10" s="286" t="s">
        <v>116</v>
      </c>
      <c r="E10" s="286" t="s">
        <v>90</v>
      </c>
      <c r="F10" s="286" t="s">
        <v>657</v>
      </c>
      <c r="G10" s="286" t="s">
        <v>90</v>
      </c>
      <c r="H10" s="286" t="s">
        <v>658</v>
      </c>
    </row>
    <row r="11" spans="1:8" ht="14.25" customHeight="1">
      <c r="A11" s="286">
        <v>5</v>
      </c>
      <c r="B11" s="287" t="s">
        <v>659</v>
      </c>
      <c r="C11" s="286" t="s">
        <v>136</v>
      </c>
      <c r="D11" s="286" t="s">
        <v>108</v>
      </c>
      <c r="E11" s="286" t="s">
        <v>114</v>
      </c>
      <c r="F11" s="286" t="s">
        <v>413</v>
      </c>
      <c r="G11" s="286" t="s">
        <v>660</v>
      </c>
      <c r="H11" s="286"/>
    </row>
    <row r="12" spans="1:8" ht="14.25" customHeight="1">
      <c r="A12" s="286">
        <v>6</v>
      </c>
      <c r="B12" s="287" t="s">
        <v>661</v>
      </c>
      <c r="C12" s="286" t="s">
        <v>136</v>
      </c>
      <c r="D12" s="286" t="s">
        <v>116</v>
      </c>
      <c r="E12" s="286" t="s">
        <v>90</v>
      </c>
      <c r="F12" s="286" t="s">
        <v>90</v>
      </c>
      <c r="G12" s="286" t="s">
        <v>90</v>
      </c>
      <c r="H12" s="286" t="s">
        <v>73</v>
      </c>
    </row>
    <row r="13" spans="1:8" ht="14.25" customHeight="1">
      <c r="A13" s="286">
        <v>7</v>
      </c>
      <c r="B13" s="292" t="s">
        <v>662</v>
      </c>
      <c r="C13" s="286" t="s">
        <v>136</v>
      </c>
      <c r="D13" s="286" t="s">
        <v>116</v>
      </c>
      <c r="E13" s="286" t="s">
        <v>127</v>
      </c>
      <c r="F13" s="286" t="s">
        <v>90</v>
      </c>
      <c r="G13" s="286" t="s">
        <v>660</v>
      </c>
      <c r="H13" s="286" t="s">
        <v>73</v>
      </c>
    </row>
    <row r="14" spans="1:8" ht="14.25" customHeight="1">
      <c r="A14" s="286">
        <v>8</v>
      </c>
      <c r="B14" s="287" t="s">
        <v>663</v>
      </c>
      <c r="C14" s="286" t="s">
        <v>136</v>
      </c>
      <c r="D14" s="286" t="s">
        <v>116</v>
      </c>
      <c r="E14" s="286" t="s">
        <v>90</v>
      </c>
      <c r="F14" s="286" t="s">
        <v>90</v>
      </c>
      <c r="G14" s="286" t="s">
        <v>90</v>
      </c>
      <c r="H14" s="286" t="s">
        <v>73</v>
      </c>
    </row>
    <row r="15" spans="1:8" ht="14.25" customHeight="1">
      <c r="A15" s="286">
        <v>9</v>
      </c>
      <c r="B15" s="287" t="s">
        <v>664</v>
      </c>
      <c r="C15" s="286" t="s">
        <v>136</v>
      </c>
      <c r="D15" s="286" t="s">
        <v>116</v>
      </c>
      <c r="E15" s="286" t="s">
        <v>90</v>
      </c>
      <c r="F15" s="286" t="s">
        <v>665</v>
      </c>
      <c r="G15" s="286" t="s">
        <v>660</v>
      </c>
      <c r="H15" s="286"/>
    </row>
    <row r="16" spans="1:8" ht="14.25" customHeight="1">
      <c r="A16" s="286">
        <v>10</v>
      </c>
      <c r="B16" s="292" t="s">
        <v>666</v>
      </c>
      <c r="C16" s="286" t="s">
        <v>136</v>
      </c>
      <c r="D16" s="286" t="s">
        <v>108</v>
      </c>
      <c r="E16" s="286" t="s">
        <v>90</v>
      </c>
      <c r="F16" s="286" t="s">
        <v>665</v>
      </c>
      <c r="G16" s="286" t="s">
        <v>660</v>
      </c>
      <c r="H16" s="286"/>
    </row>
    <row r="17" spans="1:8" ht="14.25" customHeight="1">
      <c r="A17" s="286">
        <v>11</v>
      </c>
      <c r="B17" s="292" t="s">
        <v>667</v>
      </c>
      <c r="C17" s="286" t="s">
        <v>136</v>
      </c>
      <c r="D17" s="286" t="s">
        <v>116</v>
      </c>
      <c r="E17" s="286" t="s">
        <v>127</v>
      </c>
      <c r="F17" s="286" t="s">
        <v>90</v>
      </c>
      <c r="G17" s="286" t="s">
        <v>90</v>
      </c>
      <c r="H17" s="286" t="s">
        <v>73</v>
      </c>
    </row>
    <row r="18" spans="1:8" ht="14.25" customHeight="1">
      <c r="A18" s="286">
        <v>12</v>
      </c>
      <c r="B18" s="287" t="s">
        <v>668</v>
      </c>
      <c r="C18" s="286" t="s">
        <v>136</v>
      </c>
      <c r="D18" s="286" t="s">
        <v>108</v>
      </c>
      <c r="E18" s="286" t="s">
        <v>114</v>
      </c>
      <c r="F18" s="286" t="s">
        <v>665</v>
      </c>
      <c r="G18" s="286" t="s">
        <v>660</v>
      </c>
      <c r="H18" s="286"/>
    </row>
    <row r="19" spans="1:8" ht="14.25" customHeight="1">
      <c r="A19" s="286">
        <v>13</v>
      </c>
      <c r="B19" s="287" t="s">
        <v>669</v>
      </c>
      <c r="C19" s="286" t="s">
        <v>136</v>
      </c>
      <c r="D19" s="286" t="s">
        <v>116</v>
      </c>
      <c r="E19" s="286" t="s">
        <v>127</v>
      </c>
      <c r="F19" s="286" t="s">
        <v>90</v>
      </c>
      <c r="G19" s="286" t="s">
        <v>90</v>
      </c>
      <c r="H19" s="286" t="s">
        <v>73</v>
      </c>
    </row>
    <row r="20" spans="1:8" ht="14.25" customHeight="1">
      <c r="A20" s="286">
        <v>14</v>
      </c>
      <c r="B20" s="287" t="s">
        <v>670</v>
      </c>
      <c r="C20" s="286" t="s">
        <v>136</v>
      </c>
      <c r="D20" s="286" t="s">
        <v>116</v>
      </c>
      <c r="E20" s="286" t="s">
        <v>127</v>
      </c>
      <c r="F20" s="286" t="s">
        <v>671</v>
      </c>
      <c r="G20" s="286" t="s">
        <v>90</v>
      </c>
      <c r="H20" s="286" t="s">
        <v>73</v>
      </c>
    </row>
    <row r="21" spans="1:8" ht="14.25" customHeight="1">
      <c r="A21" s="286">
        <v>15</v>
      </c>
      <c r="B21" s="292" t="s">
        <v>672</v>
      </c>
      <c r="C21" s="286" t="s">
        <v>136</v>
      </c>
      <c r="D21" s="286" t="s">
        <v>116</v>
      </c>
      <c r="E21" s="286" t="s">
        <v>127</v>
      </c>
      <c r="F21" s="286" t="s">
        <v>671</v>
      </c>
      <c r="G21" s="286" t="s">
        <v>90</v>
      </c>
      <c r="H21" s="286" t="s">
        <v>73</v>
      </c>
    </row>
    <row r="22" spans="1:8" ht="14.25" customHeight="1">
      <c r="A22" s="286">
        <v>16</v>
      </c>
      <c r="B22" s="292" t="s">
        <v>673</v>
      </c>
      <c r="C22" s="286" t="s">
        <v>136</v>
      </c>
      <c r="D22" s="286" t="s">
        <v>116</v>
      </c>
      <c r="E22" s="286" t="s">
        <v>127</v>
      </c>
      <c r="F22" s="286" t="s">
        <v>671</v>
      </c>
      <c r="G22" s="286" t="s">
        <v>660</v>
      </c>
      <c r="H22" s="286" t="s">
        <v>73</v>
      </c>
    </row>
    <row r="23" spans="1:8" ht="14.25" customHeight="1">
      <c r="A23" s="286">
        <v>17</v>
      </c>
      <c r="B23" s="287" t="s">
        <v>674</v>
      </c>
      <c r="C23" s="286" t="s">
        <v>136</v>
      </c>
      <c r="D23" s="286" t="s">
        <v>116</v>
      </c>
      <c r="E23" s="286" t="s">
        <v>90</v>
      </c>
      <c r="F23" s="286" t="s">
        <v>90</v>
      </c>
      <c r="G23" s="286" t="s">
        <v>90</v>
      </c>
      <c r="H23" s="286" t="s">
        <v>73</v>
      </c>
    </row>
    <row r="24" spans="1:8" ht="14.25" customHeight="1">
      <c r="A24" s="286">
        <v>18</v>
      </c>
      <c r="B24" s="287" t="s">
        <v>675</v>
      </c>
      <c r="C24" s="286" t="s">
        <v>136</v>
      </c>
      <c r="D24" s="286" t="s">
        <v>116</v>
      </c>
      <c r="E24" s="286" t="s">
        <v>90</v>
      </c>
      <c r="F24" s="286" t="s">
        <v>90</v>
      </c>
      <c r="G24" s="286" t="s">
        <v>90</v>
      </c>
      <c r="H24" s="286" t="s">
        <v>73</v>
      </c>
    </row>
    <row r="25" spans="1:8" ht="14.25" customHeight="1">
      <c r="A25" s="286">
        <v>19</v>
      </c>
      <c r="B25" s="287" t="s">
        <v>676</v>
      </c>
      <c r="C25" s="286" t="s">
        <v>136</v>
      </c>
      <c r="D25" s="286" t="s">
        <v>116</v>
      </c>
      <c r="E25" s="286" t="s">
        <v>90</v>
      </c>
      <c r="F25" s="286" t="s">
        <v>90</v>
      </c>
      <c r="G25" s="286" t="s">
        <v>90</v>
      </c>
      <c r="H25" s="286" t="s">
        <v>73</v>
      </c>
    </row>
    <row r="26" spans="1:8" ht="14.25" customHeight="1">
      <c r="A26" s="286">
        <v>20</v>
      </c>
      <c r="B26" s="292" t="s">
        <v>677</v>
      </c>
      <c r="C26" s="286" t="s">
        <v>136</v>
      </c>
      <c r="D26" s="286" t="s">
        <v>116</v>
      </c>
      <c r="E26" s="286" t="s">
        <v>90</v>
      </c>
      <c r="F26" s="286" t="s">
        <v>90</v>
      </c>
      <c r="G26" s="286" t="s">
        <v>90</v>
      </c>
      <c r="H26" s="286" t="s">
        <v>73</v>
      </c>
    </row>
    <row r="27" spans="1:8" ht="14.25" customHeight="1">
      <c r="A27" s="286">
        <v>21</v>
      </c>
      <c r="B27" s="296" t="s">
        <v>678</v>
      </c>
      <c r="C27" s="286" t="s">
        <v>136</v>
      </c>
      <c r="D27" s="286" t="s">
        <v>116</v>
      </c>
      <c r="E27" s="286" t="s">
        <v>127</v>
      </c>
      <c r="F27" s="286" t="s">
        <v>657</v>
      </c>
      <c r="G27" s="286" t="s">
        <v>660</v>
      </c>
      <c r="H27" s="286" t="s">
        <v>73</v>
      </c>
    </row>
    <row r="28" spans="1:8" ht="24" customHeight="1">
      <c r="A28" s="286">
        <v>22</v>
      </c>
      <c r="B28" s="296" t="s">
        <v>679</v>
      </c>
      <c r="C28" s="286" t="s">
        <v>136</v>
      </c>
      <c r="D28" s="286" t="s">
        <v>108</v>
      </c>
      <c r="E28" s="286" t="s">
        <v>90</v>
      </c>
      <c r="F28" s="286" t="s">
        <v>680</v>
      </c>
      <c r="G28" s="286"/>
      <c r="H28" s="286"/>
    </row>
    <row r="29" spans="1:8" ht="14.25" customHeight="1">
      <c r="A29" s="286">
        <v>23</v>
      </c>
      <c r="B29" s="296"/>
      <c r="C29" s="286"/>
      <c r="D29" s="286"/>
      <c r="E29" s="286"/>
      <c r="F29" s="286"/>
      <c r="G29" s="286"/>
      <c r="H29" s="286"/>
    </row>
    <row r="30" spans="1:8" ht="14.25" customHeight="1">
      <c r="A30" s="286">
        <v>24</v>
      </c>
      <c r="B30" s="292"/>
      <c r="C30" s="286"/>
      <c r="D30" s="286"/>
      <c r="E30" s="286"/>
      <c r="F30" s="286"/>
      <c r="G30" s="286"/>
      <c r="H30" s="286"/>
    </row>
    <row r="31" spans="1:8" ht="14.25" customHeight="1">
      <c r="A31" s="286">
        <v>25</v>
      </c>
      <c r="B31" s="296"/>
      <c r="C31" s="286"/>
      <c r="D31" s="286"/>
      <c r="E31" s="286"/>
      <c r="F31" s="286"/>
      <c r="G31" s="286"/>
      <c r="H31" s="286"/>
    </row>
    <row r="32" spans="1:8" ht="15.75">
      <c r="A32" s="286">
        <v>26</v>
      </c>
      <c r="B32" s="296"/>
      <c r="C32" s="286"/>
      <c r="D32" s="286"/>
      <c r="E32" s="286"/>
      <c r="F32" s="286"/>
      <c r="G32" s="286"/>
      <c r="H32" s="286"/>
    </row>
    <row r="33" spans="1:8">
      <c r="A33" s="286">
        <v>44</v>
      </c>
      <c r="B33" s="287"/>
      <c r="C33" s="286"/>
      <c r="D33" s="286"/>
      <c r="E33" s="286"/>
      <c r="F33" s="286"/>
      <c r="G33" s="286"/>
      <c r="H33" s="286"/>
    </row>
    <row r="34" spans="1:8">
      <c r="A34" s="286">
        <v>45</v>
      </c>
      <c r="B34" s="287"/>
      <c r="C34" s="286"/>
      <c r="D34" s="286"/>
      <c r="E34" s="286"/>
      <c r="F34" s="286"/>
      <c r="G34" s="286"/>
      <c r="H34" s="286"/>
    </row>
    <row r="35" spans="1:8">
      <c r="A35" s="286">
        <v>46</v>
      </c>
      <c r="B35" s="287"/>
      <c r="C35" s="286"/>
      <c r="D35" s="286"/>
      <c r="E35" s="286"/>
      <c r="F35" s="286"/>
      <c r="G35" s="286"/>
      <c r="H35" s="286"/>
    </row>
    <row r="36" spans="1:8">
      <c r="A36" s="286">
        <v>47</v>
      </c>
      <c r="B36" s="287"/>
      <c r="C36" s="286"/>
      <c r="D36" s="286"/>
      <c r="E36" s="286"/>
      <c r="F36" s="286"/>
      <c r="G36" s="286"/>
      <c r="H36" s="286"/>
    </row>
    <row r="37" spans="1:8">
      <c r="A37" s="286">
        <v>48</v>
      </c>
      <c r="B37" s="287"/>
      <c r="C37" s="286"/>
      <c r="D37" s="286"/>
      <c r="E37" s="286"/>
      <c r="F37" s="286"/>
      <c r="G37" s="286"/>
      <c r="H37" s="286"/>
    </row>
    <row r="38" spans="1:8">
      <c r="A38" s="286">
        <v>49</v>
      </c>
      <c r="B38" s="287"/>
      <c r="C38" s="286"/>
      <c r="D38" s="286"/>
      <c r="E38" s="286"/>
      <c r="F38" s="286"/>
      <c r="G38" s="286"/>
      <c r="H38" s="286"/>
    </row>
    <row r="39" spans="1:8">
      <c r="A39" s="286">
        <v>50</v>
      </c>
      <c r="B39" s="287"/>
      <c r="C39" s="286"/>
      <c r="D39" s="286"/>
      <c r="E39" s="286"/>
      <c r="F39" s="286"/>
      <c r="G39" s="286"/>
      <c r="H39" s="286"/>
    </row>
    <row r="40" spans="1:8">
      <c r="A40" s="286">
        <v>51</v>
      </c>
      <c r="B40" s="287"/>
      <c r="C40" s="286"/>
      <c r="D40" s="286"/>
      <c r="E40" s="286"/>
      <c r="F40" s="286"/>
      <c r="G40" s="286"/>
      <c r="H40" s="286"/>
    </row>
    <row r="41" spans="1:8">
      <c r="A41" s="286">
        <v>52</v>
      </c>
      <c r="B41" s="287"/>
      <c r="C41" s="286"/>
      <c r="D41" s="286"/>
      <c r="E41" s="286"/>
      <c r="F41" s="286"/>
      <c r="G41" s="286"/>
      <c r="H41" s="286"/>
    </row>
    <row r="42" spans="1:8">
      <c r="A42" s="286">
        <v>53</v>
      </c>
      <c r="B42" s="287"/>
      <c r="C42" s="286"/>
      <c r="D42" s="286"/>
      <c r="E42" s="286"/>
      <c r="F42" s="286"/>
      <c r="G42" s="286"/>
      <c r="H42" s="286"/>
    </row>
    <row r="43" spans="1:8">
      <c r="A43" s="286">
        <v>54</v>
      </c>
      <c r="B43" s="287"/>
      <c r="C43" s="286"/>
      <c r="D43" s="286"/>
      <c r="E43" s="286"/>
      <c r="F43" s="286"/>
      <c r="G43" s="286"/>
      <c r="H43" s="286"/>
    </row>
    <row r="44" spans="1:8">
      <c r="A44" s="286">
        <v>55</v>
      </c>
      <c r="B44" s="287"/>
      <c r="C44" s="286"/>
      <c r="D44" s="286"/>
      <c r="E44" s="286"/>
      <c r="F44" s="286"/>
      <c r="G44" s="286"/>
      <c r="H44" s="286"/>
    </row>
    <row r="45" spans="1:8">
      <c r="A45" s="286">
        <v>56</v>
      </c>
      <c r="B45" s="287"/>
      <c r="C45" s="286"/>
      <c r="D45" s="286"/>
      <c r="E45" s="286"/>
      <c r="F45" s="286"/>
      <c r="G45" s="286"/>
      <c r="H45" s="286"/>
    </row>
    <row r="46" spans="1:8">
      <c r="A46" s="286">
        <v>57</v>
      </c>
      <c r="B46" s="287"/>
      <c r="C46" s="286"/>
      <c r="D46" s="286"/>
      <c r="E46" s="286"/>
      <c r="F46" s="286"/>
      <c r="G46" s="286"/>
      <c r="H46" s="286"/>
    </row>
    <row r="47" spans="1:8">
      <c r="A47" s="286">
        <v>58</v>
      </c>
      <c r="B47" s="287"/>
      <c r="C47" s="286"/>
      <c r="D47" s="286"/>
      <c r="E47" s="286"/>
      <c r="F47" s="286"/>
      <c r="G47" s="286"/>
      <c r="H47" s="286"/>
    </row>
    <row r="48" spans="1:8">
      <c r="A48" s="286">
        <v>59</v>
      </c>
      <c r="B48" s="287"/>
      <c r="C48" s="286"/>
      <c r="D48" s="286"/>
      <c r="E48" s="286"/>
      <c r="F48" s="286"/>
      <c r="G48" s="286"/>
      <c r="H48" s="286"/>
    </row>
    <row r="49" spans="1:8">
      <c r="A49" s="286">
        <v>60</v>
      </c>
      <c r="B49" s="287"/>
      <c r="C49" s="286"/>
      <c r="D49" s="286"/>
      <c r="E49" s="286"/>
      <c r="F49" s="286"/>
      <c r="G49" s="286"/>
      <c r="H49" s="286"/>
    </row>
    <row r="50" spans="1:8">
      <c r="A50" s="286">
        <v>61</v>
      </c>
      <c r="B50" s="287"/>
      <c r="C50" s="286"/>
      <c r="D50" s="286"/>
      <c r="E50" s="286"/>
      <c r="F50" s="286"/>
      <c r="G50" s="286"/>
      <c r="H50" s="286"/>
    </row>
    <row r="51" spans="1:8">
      <c r="A51" s="286">
        <v>62</v>
      </c>
      <c r="B51" s="287"/>
      <c r="C51" s="286"/>
      <c r="D51" s="286"/>
      <c r="E51" s="286"/>
      <c r="F51" s="286"/>
      <c r="G51" s="286"/>
      <c r="H51" s="286"/>
    </row>
    <row r="52" spans="1:8">
      <c r="A52" s="286">
        <v>63</v>
      </c>
      <c r="B52" s="287"/>
      <c r="C52" s="286"/>
      <c r="D52" s="286"/>
      <c r="E52" s="286"/>
      <c r="F52" s="286"/>
      <c r="G52" s="286"/>
      <c r="H52" s="286"/>
    </row>
    <row r="53" spans="1:8">
      <c r="A53" s="286">
        <v>64</v>
      </c>
      <c r="B53" s="287"/>
      <c r="C53" s="286"/>
      <c r="D53" s="286"/>
      <c r="E53" s="286"/>
      <c r="F53" s="286"/>
      <c r="G53" s="286"/>
      <c r="H53" s="286"/>
    </row>
    <row r="54" spans="1:8">
      <c r="A54" s="286">
        <v>65</v>
      </c>
      <c r="B54" s="287"/>
      <c r="C54" s="286"/>
      <c r="D54" s="286"/>
      <c r="E54" s="286"/>
      <c r="F54" s="286"/>
      <c r="G54" s="286"/>
      <c r="H54" s="286"/>
    </row>
    <row r="55" spans="1:8">
      <c r="A55" s="286">
        <v>66</v>
      </c>
      <c r="B55" s="287"/>
      <c r="C55" s="286"/>
      <c r="D55" s="286"/>
      <c r="E55" s="286"/>
      <c r="F55" s="286"/>
      <c r="G55" s="286"/>
      <c r="H55" s="286"/>
    </row>
    <row r="56" spans="1:8">
      <c r="A56" s="286">
        <v>67</v>
      </c>
      <c r="B56" s="287"/>
      <c r="C56" s="286"/>
      <c r="D56" s="286"/>
      <c r="E56" s="286"/>
      <c r="F56" s="286"/>
      <c r="G56" s="286"/>
      <c r="H56" s="286"/>
    </row>
    <row r="57" spans="1:8">
      <c r="A57" s="286">
        <v>68</v>
      </c>
      <c r="B57" s="287"/>
      <c r="C57" s="286"/>
      <c r="D57" s="286"/>
      <c r="E57" s="286"/>
      <c r="F57" s="286"/>
      <c r="G57" s="286"/>
      <c r="H57" s="286"/>
    </row>
    <row r="58" spans="1:8">
      <c r="A58" s="286">
        <v>69</v>
      </c>
      <c r="B58" s="287"/>
      <c r="C58" s="286"/>
      <c r="D58" s="286"/>
      <c r="E58" s="286"/>
      <c r="F58" s="286"/>
      <c r="G58" s="286"/>
      <c r="H58" s="286"/>
    </row>
    <row r="59" spans="1:8">
      <c r="A59" s="286">
        <v>70</v>
      </c>
      <c r="B59" s="287"/>
      <c r="C59" s="286"/>
      <c r="D59" s="286"/>
      <c r="E59" s="286"/>
      <c r="F59" s="286"/>
      <c r="G59" s="286"/>
      <c r="H59" s="286"/>
    </row>
    <row r="60" spans="1:8">
      <c r="A60" s="286">
        <v>71</v>
      </c>
      <c r="B60" s="287"/>
      <c r="C60" s="286"/>
      <c r="D60" s="286"/>
      <c r="E60" s="286"/>
      <c r="F60" s="286"/>
      <c r="G60" s="286"/>
      <c r="H60" s="286"/>
    </row>
    <row r="61" spans="1:8">
      <c r="A61" s="286">
        <v>72</v>
      </c>
      <c r="B61" s="287"/>
      <c r="C61" s="286"/>
      <c r="D61" s="286"/>
      <c r="E61" s="286"/>
      <c r="F61" s="286"/>
      <c r="G61" s="286"/>
      <c r="H61" s="286"/>
    </row>
    <row r="62" spans="1:8">
      <c r="A62" s="286">
        <v>73</v>
      </c>
      <c r="B62" s="287"/>
      <c r="C62" s="286"/>
      <c r="D62" s="286"/>
      <c r="E62" s="286"/>
      <c r="F62" s="286"/>
      <c r="G62" s="286"/>
      <c r="H62" s="286"/>
    </row>
    <row r="63" spans="1:8">
      <c r="A63" s="286">
        <v>74</v>
      </c>
      <c r="B63" s="287"/>
      <c r="C63" s="286"/>
      <c r="D63" s="286"/>
      <c r="E63" s="286"/>
      <c r="F63" s="286"/>
      <c r="G63" s="286"/>
      <c r="H63" s="286"/>
    </row>
    <row r="64" spans="1:8">
      <c r="A64" s="286">
        <v>75</v>
      </c>
      <c r="B64" s="287"/>
      <c r="C64" s="286"/>
      <c r="D64" s="286"/>
      <c r="E64" s="286"/>
      <c r="F64" s="286"/>
      <c r="G64" s="286"/>
      <c r="H64" s="286"/>
    </row>
    <row r="65" spans="1:8">
      <c r="A65" s="286">
        <v>76</v>
      </c>
      <c r="B65" s="287"/>
      <c r="C65" s="286"/>
      <c r="D65" s="286"/>
      <c r="E65" s="286"/>
      <c r="F65" s="286"/>
      <c r="G65" s="286"/>
      <c r="H65" s="286"/>
    </row>
    <row r="66" spans="1:8">
      <c r="A66" s="286">
        <v>77</v>
      </c>
      <c r="B66" s="287"/>
      <c r="C66" s="286"/>
      <c r="D66" s="286"/>
      <c r="E66" s="286"/>
      <c r="F66" s="286"/>
      <c r="G66" s="286"/>
      <c r="H66" s="286"/>
    </row>
    <row r="67" spans="1:8">
      <c r="A67" s="286">
        <v>78</v>
      </c>
      <c r="B67" s="287"/>
      <c r="C67" s="286"/>
      <c r="D67" s="286"/>
      <c r="E67" s="286"/>
      <c r="F67" s="286"/>
      <c r="G67" s="286"/>
      <c r="H67" s="286"/>
    </row>
    <row r="68" spans="1:8">
      <c r="A68" s="286">
        <v>79</v>
      </c>
      <c r="B68" s="287"/>
      <c r="C68" s="286"/>
      <c r="D68" s="286"/>
      <c r="E68" s="286"/>
      <c r="F68" s="286"/>
      <c r="G68" s="286"/>
      <c r="H68" s="286"/>
    </row>
    <row r="69" spans="1:8">
      <c r="A69" s="286">
        <v>80</v>
      </c>
      <c r="B69" s="287"/>
      <c r="C69" s="286"/>
      <c r="D69" s="286"/>
      <c r="E69" s="286"/>
      <c r="F69" s="286"/>
      <c r="G69" s="286"/>
      <c r="H69" s="286"/>
    </row>
    <row r="70" spans="1:8">
      <c r="A70" s="286">
        <v>81</v>
      </c>
      <c r="B70" s="287"/>
      <c r="C70" s="286"/>
      <c r="D70" s="286"/>
      <c r="E70" s="286"/>
      <c r="F70" s="286"/>
      <c r="G70" s="286"/>
      <c r="H70" s="286"/>
    </row>
    <row r="71" spans="1:8">
      <c r="A71" s="286">
        <v>82</v>
      </c>
      <c r="B71" s="287"/>
      <c r="C71" s="286"/>
      <c r="D71" s="286"/>
      <c r="E71" s="286"/>
      <c r="F71" s="286"/>
      <c r="G71" s="286"/>
      <c r="H71" s="286"/>
    </row>
    <row r="72" spans="1:8">
      <c r="A72" s="286">
        <v>83</v>
      </c>
      <c r="B72" s="287"/>
      <c r="C72" s="286"/>
      <c r="D72" s="286"/>
      <c r="E72" s="286"/>
      <c r="F72" s="286"/>
      <c r="G72" s="286"/>
      <c r="H72" s="286"/>
    </row>
    <row r="73" spans="1:8">
      <c r="A73" s="286">
        <v>84</v>
      </c>
      <c r="B73" s="287"/>
      <c r="C73" s="286"/>
      <c r="D73" s="286"/>
      <c r="E73" s="286"/>
      <c r="F73" s="286"/>
      <c r="G73" s="286"/>
      <c r="H73" s="286"/>
    </row>
    <row r="74" spans="1:8">
      <c r="A74" s="286">
        <v>85</v>
      </c>
      <c r="B74" s="287"/>
      <c r="C74" s="286"/>
      <c r="D74" s="286"/>
      <c r="E74" s="286"/>
      <c r="F74" s="286"/>
      <c r="G74" s="286"/>
      <c r="H74" s="286"/>
    </row>
    <row r="75" spans="1:8">
      <c r="A75" s="286">
        <v>86</v>
      </c>
      <c r="B75" s="287"/>
      <c r="C75" s="286"/>
      <c r="D75" s="286"/>
      <c r="E75" s="286"/>
      <c r="F75" s="286"/>
      <c r="G75" s="286"/>
      <c r="H75" s="286"/>
    </row>
    <row r="76" spans="1:8">
      <c r="A76" s="286">
        <v>87</v>
      </c>
      <c r="B76" s="287"/>
      <c r="C76" s="286"/>
      <c r="D76" s="286"/>
      <c r="E76" s="286"/>
      <c r="F76" s="286"/>
      <c r="G76" s="286"/>
      <c r="H76" s="286"/>
    </row>
    <row r="77" spans="1:8">
      <c r="A77" s="286">
        <v>88</v>
      </c>
      <c r="B77" s="287"/>
      <c r="C77" s="286"/>
      <c r="D77" s="286"/>
      <c r="E77" s="286"/>
      <c r="F77" s="286"/>
      <c r="G77" s="286"/>
      <c r="H77" s="286"/>
    </row>
    <row r="78" spans="1:8">
      <c r="A78" s="286">
        <v>89</v>
      </c>
      <c r="B78" s="287"/>
      <c r="C78" s="286"/>
      <c r="D78" s="286"/>
      <c r="E78" s="286"/>
      <c r="F78" s="286"/>
      <c r="G78" s="286"/>
      <c r="H78" s="286"/>
    </row>
    <row r="79" spans="1:8">
      <c r="A79" s="286">
        <v>90</v>
      </c>
      <c r="B79" s="287"/>
      <c r="C79" s="286"/>
      <c r="D79" s="286"/>
      <c r="E79" s="286"/>
      <c r="F79" s="286"/>
      <c r="G79" s="286"/>
      <c r="H79" s="286"/>
    </row>
    <row r="80" spans="1:8">
      <c r="A80" s="286">
        <v>91</v>
      </c>
      <c r="B80" s="287"/>
      <c r="C80" s="286"/>
      <c r="D80" s="286"/>
      <c r="E80" s="286"/>
      <c r="F80" s="286"/>
      <c r="G80" s="286"/>
      <c r="H80" s="286"/>
    </row>
    <row r="81" spans="1:8">
      <c r="A81" s="286">
        <v>92</v>
      </c>
      <c r="B81" s="287"/>
      <c r="C81" s="286"/>
      <c r="D81" s="286"/>
      <c r="E81" s="286"/>
      <c r="F81" s="286"/>
      <c r="G81" s="286"/>
      <c r="H81" s="286"/>
    </row>
    <row r="82" spans="1:8">
      <c r="A82" s="286">
        <v>93</v>
      </c>
      <c r="B82" s="287"/>
      <c r="C82" s="286"/>
      <c r="D82" s="286"/>
      <c r="E82" s="286"/>
      <c r="F82" s="286"/>
      <c r="G82" s="286"/>
      <c r="H82" s="286"/>
    </row>
    <row r="83" spans="1:8">
      <c r="A83" s="286">
        <v>94</v>
      </c>
      <c r="B83" s="287"/>
      <c r="C83" s="286"/>
      <c r="D83" s="286"/>
      <c r="E83" s="286"/>
      <c r="F83" s="286"/>
      <c r="G83" s="286"/>
      <c r="H83" s="286"/>
    </row>
    <row r="84" spans="1:8">
      <c r="A84" s="286">
        <v>95</v>
      </c>
      <c r="B84" s="287"/>
      <c r="C84" s="286"/>
      <c r="D84" s="286"/>
      <c r="E84" s="286"/>
      <c r="F84" s="286"/>
      <c r="G84" s="286"/>
      <c r="H84" s="286"/>
    </row>
    <row r="85" spans="1:8">
      <c r="A85" s="286">
        <v>96</v>
      </c>
      <c r="B85" s="287"/>
      <c r="C85" s="286"/>
      <c r="D85" s="286"/>
      <c r="E85" s="286"/>
      <c r="F85" s="286"/>
      <c r="G85" s="286"/>
      <c r="H85" s="286"/>
    </row>
    <row r="86" spans="1:8">
      <c r="A86" s="286">
        <v>97</v>
      </c>
      <c r="B86" s="287"/>
      <c r="C86" s="286"/>
      <c r="D86" s="286"/>
      <c r="E86" s="286"/>
      <c r="F86" s="286"/>
      <c r="G86" s="286"/>
      <c r="H86" s="286"/>
    </row>
    <row r="87" spans="1:8">
      <c r="A87" s="286">
        <v>98</v>
      </c>
      <c r="B87" s="287"/>
      <c r="C87" s="286"/>
      <c r="D87" s="286"/>
      <c r="E87" s="286"/>
      <c r="F87" s="286"/>
      <c r="G87" s="286"/>
      <c r="H87" s="286"/>
    </row>
    <row r="88" spans="1:8">
      <c r="A88" s="286">
        <v>99</v>
      </c>
      <c r="B88" s="287"/>
      <c r="C88" s="286"/>
      <c r="D88" s="286"/>
      <c r="E88" s="286"/>
      <c r="F88" s="286"/>
      <c r="G88" s="286"/>
      <c r="H88" s="286"/>
    </row>
    <row r="89" spans="1:8">
      <c r="A89" s="286">
        <v>100</v>
      </c>
      <c r="B89" s="287"/>
      <c r="C89" s="286"/>
      <c r="D89" s="286"/>
      <c r="E89" s="286"/>
      <c r="F89" s="286"/>
      <c r="G89" s="286"/>
      <c r="H89" s="286"/>
    </row>
  </sheetData>
  <mergeCells count="1">
    <mergeCell ref="B5:C5"/>
  </mergeCells>
  <conditionalFormatting sqref="C7:C89">
    <cfRule type="containsText" dxfId="103" priority="2" operator="containsText" text="zakup">
      <formula>NOT(ISERROR(SEARCH("zakup",C7)))</formula>
    </cfRule>
    <cfRule type="containsText" dxfId="102" priority="3" operator="containsText" text="relokacja">
      <formula>NOT(ISERROR(SEARCH("relokacja",C7)))</formula>
    </cfRule>
  </conditionalFormatting>
  <pageMargins left="0.25" right="0.25" top="0.75" bottom="0.75" header="0.3" footer="0.3"/>
  <pageSetup paperSize="9" scale="43" orientation="landscape" copies="3"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4B174-71D9-489B-8E47-E4574692F350}">
  <dimension ref="A1"/>
  <sheetViews>
    <sheetView workbookViewId="0"/>
  </sheetViews>
  <sheetFormatPr defaultRowHeight="1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Arkusz38">
    <pageSetUpPr fitToPage="1"/>
  </sheetPr>
  <dimension ref="A2:Q90"/>
  <sheetViews>
    <sheetView showGridLines="0" topLeftCell="C1" zoomScale="85" zoomScaleNormal="85" workbookViewId="0">
      <selection activeCell="P39" sqref="P39"/>
    </sheetView>
  </sheetViews>
  <sheetFormatPr defaultColWidth="8.85546875" defaultRowHeight="15"/>
  <cols>
    <col min="1" max="1" width="9.7109375" style="169" customWidth="1"/>
    <col min="2" max="2" width="61.42578125" style="169"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7" s="276" customFormat="1">
      <c r="A2" s="276" t="s">
        <v>94</v>
      </c>
      <c r="B2" s="279" t="s">
        <v>652</v>
      </c>
      <c r="C2" s="280"/>
      <c r="D2" s="280"/>
      <c r="E2" s="280"/>
      <c r="F2" s="280"/>
      <c r="G2" s="280"/>
      <c r="H2" s="280"/>
    </row>
    <row r="3" spans="1:17">
      <c r="A3" s="169" t="s">
        <v>176</v>
      </c>
      <c r="B3" s="278">
        <f>SUM(Tabela1111223[Planowany budżet w '[zł']])</f>
        <v>12895000</v>
      </c>
      <c r="C3" s="275"/>
      <c r="D3" s="275"/>
      <c r="E3" s="275"/>
      <c r="F3" s="275"/>
      <c r="G3" s="275"/>
      <c r="H3" s="275"/>
    </row>
    <row r="4" spans="1:17">
      <c r="A4" s="169" t="s">
        <v>96</v>
      </c>
      <c r="B4" s="278" t="s">
        <v>60</v>
      </c>
      <c r="C4" s="275"/>
      <c r="D4" s="275"/>
      <c r="E4" s="275"/>
      <c r="F4" s="275"/>
      <c r="G4" s="275"/>
      <c r="H4" s="275"/>
    </row>
    <row r="5" spans="1:17" s="276" customFormat="1">
      <c r="B5" s="277"/>
      <c r="C5" s="277"/>
      <c r="D5" s="277"/>
      <c r="E5" s="277"/>
      <c r="F5" s="277"/>
      <c r="G5" s="277"/>
      <c r="H5" s="277"/>
    </row>
    <row r="6" spans="1:17">
      <c r="B6" s="389"/>
      <c r="C6" s="389"/>
      <c r="D6" s="389"/>
      <c r="E6" s="389"/>
      <c r="F6" s="389"/>
      <c r="G6" s="389"/>
      <c r="H6" s="389"/>
    </row>
    <row r="7" spans="1:17"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c r="M7" s="359" t="s">
        <v>101</v>
      </c>
      <c r="N7" s="359" t="s">
        <v>102</v>
      </c>
      <c r="O7" s="359" t="s">
        <v>103</v>
      </c>
      <c r="P7" s="359" t="s">
        <v>104</v>
      </c>
      <c r="Q7" s="359" t="s">
        <v>105</v>
      </c>
    </row>
    <row r="8" spans="1:17" ht="14.25" customHeight="1" thickTop="1">
      <c r="A8" s="286">
        <v>1</v>
      </c>
      <c r="B8" s="287" t="s">
        <v>653</v>
      </c>
      <c r="C8" s="286" t="s">
        <v>136</v>
      </c>
      <c r="D8" s="286" t="s">
        <v>169</v>
      </c>
      <c r="E8" s="286" t="s">
        <v>681</v>
      </c>
      <c r="F8" s="299">
        <v>1500000</v>
      </c>
      <c r="G8" s="286"/>
      <c r="H8" s="289"/>
      <c r="I8" s="286" t="s">
        <v>85</v>
      </c>
      <c r="J8" s="286"/>
      <c r="K8" s="286" t="s">
        <v>92</v>
      </c>
      <c r="L8" s="286" t="s">
        <v>184</v>
      </c>
      <c r="M8" s="286"/>
      <c r="N8" s="286"/>
      <c r="O8" s="286"/>
      <c r="P8" s="286"/>
      <c r="Q8" s="286"/>
    </row>
    <row r="9" spans="1:17" ht="14.25" customHeight="1">
      <c r="A9" s="286">
        <v>2</v>
      </c>
      <c r="B9" s="287" t="s">
        <v>653</v>
      </c>
      <c r="C9" s="286" t="s">
        <v>136</v>
      </c>
      <c r="D9" s="286" t="s">
        <v>169</v>
      </c>
      <c r="E9" s="286" t="s">
        <v>681</v>
      </c>
      <c r="F9" s="299">
        <v>400000</v>
      </c>
      <c r="G9" s="286"/>
      <c r="H9" s="291"/>
      <c r="I9" s="286" t="s">
        <v>85</v>
      </c>
      <c r="J9" s="286"/>
      <c r="K9" s="286" t="s">
        <v>92</v>
      </c>
      <c r="L9" s="286" t="s">
        <v>184</v>
      </c>
      <c r="M9" s="286"/>
      <c r="N9" s="286"/>
      <c r="O9" s="286"/>
      <c r="P9" s="286"/>
      <c r="Q9" s="286"/>
    </row>
    <row r="10" spans="1:17" ht="14.25" customHeight="1">
      <c r="A10" s="286">
        <v>3</v>
      </c>
      <c r="B10" s="287" t="s">
        <v>655</v>
      </c>
      <c r="C10" s="286" t="s">
        <v>136</v>
      </c>
      <c r="D10" s="286" t="s">
        <v>169</v>
      </c>
      <c r="E10" s="286" t="s">
        <v>682</v>
      </c>
      <c r="F10" s="299">
        <v>500000</v>
      </c>
      <c r="G10" s="286"/>
      <c r="H10" s="291"/>
      <c r="I10" s="286" t="s">
        <v>85</v>
      </c>
      <c r="J10" s="286"/>
      <c r="K10" s="286" t="s">
        <v>92</v>
      </c>
      <c r="L10" s="286" t="s">
        <v>184</v>
      </c>
      <c r="M10" s="286"/>
      <c r="N10" s="286"/>
      <c r="O10" s="286"/>
      <c r="P10" s="286"/>
      <c r="Q10" s="286"/>
    </row>
    <row r="11" spans="1:17" ht="14.25" customHeight="1">
      <c r="A11" s="286">
        <v>4</v>
      </c>
      <c r="B11" s="287" t="s">
        <v>656</v>
      </c>
      <c r="C11" s="286" t="s">
        <v>136</v>
      </c>
      <c r="D11" s="286" t="s">
        <v>169</v>
      </c>
      <c r="E11" s="286" t="s">
        <v>681</v>
      </c>
      <c r="F11" s="299">
        <v>200000</v>
      </c>
      <c r="G11" s="286"/>
      <c r="H11" s="289"/>
      <c r="I11" s="286" t="s">
        <v>85</v>
      </c>
      <c r="J11" s="286"/>
      <c r="K11" s="286" t="s">
        <v>92</v>
      </c>
      <c r="L11" s="286" t="s">
        <v>184</v>
      </c>
      <c r="M11" s="286"/>
      <c r="N11" s="286"/>
      <c r="O11" s="286"/>
      <c r="P11" s="286"/>
      <c r="Q11" s="286"/>
    </row>
    <row r="12" spans="1:17" ht="14.25" customHeight="1">
      <c r="A12" s="286">
        <v>5</v>
      </c>
      <c r="B12" s="287" t="s">
        <v>659</v>
      </c>
      <c r="C12" s="286" t="s">
        <v>136</v>
      </c>
      <c r="D12" s="286" t="s">
        <v>169</v>
      </c>
      <c r="E12" s="286" t="s">
        <v>683</v>
      </c>
      <c r="F12" s="299">
        <v>70000</v>
      </c>
      <c r="G12" s="286"/>
      <c r="H12" s="286"/>
      <c r="I12" s="286" t="s">
        <v>85</v>
      </c>
      <c r="J12" s="286"/>
      <c r="K12" s="286" t="s">
        <v>92</v>
      </c>
      <c r="L12" s="286" t="s">
        <v>184</v>
      </c>
      <c r="M12" s="286"/>
      <c r="N12" s="286"/>
      <c r="O12" s="286"/>
      <c r="P12" s="286"/>
      <c r="Q12" s="286"/>
    </row>
    <row r="13" spans="1:17" ht="14.25" customHeight="1">
      <c r="A13" s="286">
        <v>6</v>
      </c>
      <c r="B13" s="287" t="s">
        <v>661</v>
      </c>
      <c r="C13" s="286" t="s">
        <v>136</v>
      </c>
      <c r="D13" s="286" t="s">
        <v>169</v>
      </c>
      <c r="E13" s="286" t="s">
        <v>681</v>
      </c>
      <c r="F13" s="299">
        <v>550000</v>
      </c>
      <c r="G13" s="286"/>
      <c r="H13" s="286"/>
      <c r="I13" s="286" t="s">
        <v>85</v>
      </c>
      <c r="J13" s="286"/>
      <c r="K13" s="286" t="s">
        <v>92</v>
      </c>
      <c r="L13" s="286" t="s">
        <v>184</v>
      </c>
      <c r="M13" s="286"/>
      <c r="N13" s="286"/>
      <c r="O13" s="286"/>
      <c r="P13" s="286"/>
      <c r="Q13" s="286"/>
    </row>
    <row r="14" spans="1:17" ht="14.25" customHeight="1">
      <c r="A14" s="286">
        <v>7</v>
      </c>
      <c r="B14" s="292" t="s">
        <v>662</v>
      </c>
      <c r="C14" s="286" t="s">
        <v>136</v>
      </c>
      <c r="D14" s="286" t="s">
        <v>169</v>
      </c>
      <c r="E14" s="286" t="s">
        <v>684</v>
      </c>
      <c r="F14" s="299">
        <v>370000</v>
      </c>
      <c r="G14" s="286"/>
      <c r="H14" s="286"/>
      <c r="I14" s="286" t="s">
        <v>85</v>
      </c>
      <c r="J14" s="286"/>
      <c r="K14" s="286" t="s">
        <v>92</v>
      </c>
      <c r="L14" s="286" t="s">
        <v>184</v>
      </c>
      <c r="M14" s="286"/>
      <c r="N14" s="286"/>
      <c r="O14" s="286"/>
      <c r="P14" s="286"/>
      <c r="Q14" s="286"/>
    </row>
    <row r="15" spans="1:17" ht="14.25" customHeight="1">
      <c r="A15" s="286">
        <v>8</v>
      </c>
      <c r="B15" s="287" t="s">
        <v>663</v>
      </c>
      <c r="C15" s="286" t="s">
        <v>136</v>
      </c>
      <c r="D15" s="286" t="s">
        <v>169</v>
      </c>
      <c r="E15" s="286" t="s">
        <v>684</v>
      </c>
      <c r="F15" s="299">
        <v>300000</v>
      </c>
      <c r="G15" s="286"/>
      <c r="H15" s="286"/>
      <c r="I15" s="286" t="s">
        <v>85</v>
      </c>
      <c r="J15" s="286"/>
      <c r="K15" s="286" t="s">
        <v>92</v>
      </c>
      <c r="L15" s="286" t="s">
        <v>184</v>
      </c>
      <c r="M15" s="286"/>
      <c r="N15" s="286"/>
      <c r="O15" s="286"/>
      <c r="P15" s="286"/>
      <c r="Q15" s="286"/>
    </row>
    <row r="16" spans="1:17" ht="14.25" customHeight="1">
      <c r="A16" s="286">
        <v>9</v>
      </c>
      <c r="B16" s="287" t="s">
        <v>664</v>
      </c>
      <c r="C16" s="286" t="s">
        <v>136</v>
      </c>
      <c r="D16" s="286" t="s">
        <v>169</v>
      </c>
      <c r="E16" s="286" t="s">
        <v>684</v>
      </c>
      <c r="F16" s="299">
        <v>650000</v>
      </c>
      <c r="G16" s="286"/>
      <c r="H16" s="286"/>
      <c r="I16" s="286" t="s">
        <v>85</v>
      </c>
      <c r="J16" s="286"/>
      <c r="K16" s="286" t="s">
        <v>92</v>
      </c>
      <c r="L16" s="286" t="s">
        <v>184</v>
      </c>
      <c r="M16" s="286"/>
      <c r="N16" s="286"/>
      <c r="O16" s="286"/>
      <c r="P16" s="286"/>
      <c r="Q16" s="286"/>
    </row>
    <row r="17" spans="1:17" ht="14.25" customHeight="1">
      <c r="A17" s="286">
        <v>10</v>
      </c>
      <c r="B17" s="292" t="s">
        <v>666</v>
      </c>
      <c r="C17" s="286" t="s">
        <v>136</v>
      </c>
      <c r="D17" s="286" t="s">
        <v>169</v>
      </c>
      <c r="E17" s="286" t="s">
        <v>685</v>
      </c>
      <c r="F17" s="299">
        <v>900000</v>
      </c>
      <c r="G17" s="286"/>
      <c r="H17" s="286"/>
      <c r="I17" s="286" t="s">
        <v>85</v>
      </c>
      <c r="J17" s="286"/>
      <c r="K17" s="286" t="s">
        <v>92</v>
      </c>
      <c r="L17" s="286" t="s">
        <v>184</v>
      </c>
      <c r="M17" s="286"/>
      <c r="N17" s="286"/>
      <c r="O17" s="286"/>
      <c r="P17" s="286"/>
      <c r="Q17" s="286"/>
    </row>
    <row r="18" spans="1:17" ht="14.25" customHeight="1">
      <c r="A18" s="286">
        <v>11</v>
      </c>
      <c r="B18" s="292" t="s">
        <v>667</v>
      </c>
      <c r="C18" s="286" t="s">
        <v>136</v>
      </c>
      <c r="D18" s="286" t="s">
        <v>169</v>
      </c>
      <c r="E18" s="286" t="s">
        <v>684</v>
      </c>
      <c r="F18" s="299">
        <v>250000</v>
      </c>
      <c r="G18" s="286"/>
      <c r="H18" s="286"/>
      <c r="I18" s="286" t="s">
        <v>85</v>
      </c>
      <c r="J18" s="286"/>
      <c r="K18" s="286" t="s">
        <v>92</v>
      </c>
      <c r="L18" s="286" t="s">
        <v>184</v>
      </c>
      <c r="M18" s="286"/>
      <c r="N18" s="286"/>
      <c r="O18" s="286"/>
      <c r="P18" s="286"/>
      <c r="Q18" s="286"/>
    </row>
    <row r="19" spans="1:17" ht="14.25" customHeight="1">
      <c r="A19" s="286">
        <v>12</v>
      </c>
      <c r="B19" s="287" t="s">
        <v>668</v>
      </c>
      <c r="C19" s="286" t="s">
        <v>136</v>
      </c>
      <c r="D19" s="286" t="s">
        <v>169</v>
      </c>
      <c r="E19" s="286" t="s">
        <v>682</v>
      </c>
      <c r="F19" s="299">
        <v>2337000</v>
      </c>
      <c r="G19" s="293"/>
      <c r="H19" s="286"/>
      <c r="I19" s="286" t="s">
        <v>85</v>
      </c>
      <c r="J19" s="286"/>
      <c r="K19" s="286" t="s">
        <v>92</v>
      </c>
      <c r="L19" s="286" t="s">
        <v>184</v>
      </c>
      <c r="M19" s="286"/>
      <c r="N19" s="286"/>
      <c r="O19" s="286"/>
      <c r="P19" s="286"/>
      <c r="Q19" s="286"/>
    </row>
    <row r="20" spans="1:17" ht="14.25" customHeight="1">
      <c r="A20" s="286">
        <v>13</v>
      </c>
      <c r="B20" s="287" t="s">
        <v>669</v>
      </c>
      <c r="C20" s="286" t="s">
        <v>136</v>
      </c>
      <c r="D20" s="286" t="s">
        <v>169</v>
      </c>
      <c r="E20" s="286" t="s">
        <v>684</v>
      </c>
      <c r="F20" s="299">
        <v>250000</v>
      </c>
      <c r="G20" s="293"/>
      <c r="H20" s="286"/>
      <c r="I20" s="286" t="s">
        <v>85</v>
      </c>
      <c r="J20" s="286"/>
      <c r="K20" s="286" t="s">
        <v>92</v>
      </c>
      <c r="L20" s="286" t="s">
        <v>184</v>
      </c>
      <c r="M20" s="286"/>
      <c r="N20" s="286"/>
      <c r="O20" s="286"/>
      <c r="P20" s="286"/>
      <c r="Q20" s="286"/>
    </row>
    <row r="21" spans="1:17" ht="14.25" customHeight="1">
      <c r="A21" s="286">
        <v>14</v>
      </c>
      <c r="B21" s="287" t="s">
        <v>670</v>
      </c>
      <c r="C21" s="286" t="s">
        <v>136</v>
      </c>
      <c r="D21" s="286" t="s">
        <v>169</v>
      </c>
      <c r="E21" s="286" t="s">
        <v>684</v>
      </c>
      <c r="F21" s="299">
        <v>250000</v>
      </c>
      <c r="G21" s="286"/>
      <c r="H21" s="286"/>
      <c r="I21" s="286" t="s">
        <v>85</v>
      </c>
      <c r="J21" s="286"/>
      <c r="K21" s="286" t="s">
        <v>92</v>
      </c>
      <c r="L21" s="286" t="s">
        <v>184</v>
      </c>
      <c r="M21" s="286"/>
      <c r="N21" s="286"/>
      <c r="O21" s="286"/>
      <c r="P21" s="286"/>
      <c r="Q21" s="286"/>
    </row>
    <row r="22" spans="1:17" ht="14.25" customHeight="1">
      <c r="A22" s="286">
        <v>15</v>
      </c>
      <c r="B22" s="292" t="s">
        <v>672</v>
      </c>
      <c r="C22" s="286" t="s">
        <v>136</v>
      </c>
      <c r="D22" s="286" t="s">
        <v>169</v>
      </c>
      <c r="E22" s="286" t="s">
        <v>686</v>
      </c>
      <c r="F22" s="299">
        <v>500000</v>
      </c>
      <c r="G22" s="286"/>
      <c r="H22" s="286"/>
      <c r="I22" s="286" t="s">
        <v>85</v>
      </c>
      <c r="J22" s="286"/>
      <c r="K22" s="286" t="s">
        <v>92</v>
      </c>
      <c r="L22" s="286" t="s">
        <v>184</v>
      </c>
      <c r="M22" s="286"/>
      <c r="N22" s="286"/>
      <c r="O22" s="286"/>
      <c r="P22" s="286"/>
      <c r="Q22" s="286"/>
    </row>
    <row r="23" spans="1:17" ht="14.25" customHeight="1">
      <c r="A23" s="286">
        <v>16</v>
      </c>
      <c r="B23" s="292" t="s">
        <v>673</v>
      </c>
      <c r="C23" s="286" t="s">
        <v>136</v>
      </c>
      <c r="D23" s="286" t="s">
        <v>169</v>
      </c>
      <c r="E23" s="286" t="s">
        <v>684</v>
      </c>
      <c r="F23" s="299">
        <v>250000</v>
      </c>
      <c r="G23" s="286"/>
      <c r="H23" s="286"/>
      <c r="I23" s="286" t="s">
        <v>85</v>
      </c>
      <c r="J23" s="286"/>
      <c r="K23" s="286" t="s">
        <v>92</v>
      </c>
      <c r="L23" s="286" t="s">
        <v>184</v>
      </c>
      <c r="M23" s="286"/>
      <c r="N23" s="286"/>
      <c r="O23" s="286"/>
      <c r="P23" s="286"/>
      <c r="Q23" s="286"/>
    </row>
    <row r="24" spans="1:17" ht="14.25" customHeight="1">
      <c r="A24" s="286">
        <v>17</v>
      </c>
      <c r="B24" s="287" t="s">
        <v>674</v>
      </c>
      <c r="C24" s="286" t="s">
        <v>136</v>
      </c>
      <c r="D24" s="286" t="s">
        <v>169</v>
      </c>
      <c r="E24" s="286" t="s">
        <v>687</v>
      </c>
      <c r="F24" s="299">
        <v>390000</v>
      </c>
      <c r="G24" s="286"/>
      <c r="H24" s="286"/>
      <c r="I24" s="286" t="s">
        <v>85</v>
      </c>
      <c r="J24" s="286"/>
      <c r="K24" s="286" t="s">
        <v>92</v>
      </c>
      <c r="L24" s="286" t="s">
        <v>184</v>
      </c>
      <c r="M24" s="286"/>
      <c r="N24" s="286"/>
      <c r="O24" s="286"/>
      <c r="P24" s="286"/>
      <c r="Q24" s="286"/>
    </row>
    <row r="25" spans="1:17" ht="14.25" customHeight="1">
      <c r="A25" s="286">
        <v>18</v>
      </c>
      <c r="B25" s="287" t="s">
        <v>675</v>
      </c>
      <c r="C25" s="286" t="s">
        <v>136</v>
      </c>
      <c r="D25" s="286" t="s">
        <v>169</v>
      </c>
      <c r="E25" s="286" t="s">
        <v>682</v>
      </c>
      <c r="F25" s="299">
        <v>1300000</v>
      </c>
      <c r="G25" s="286"/>
      <c r="H25" s="286"/>
      <c r="I25" s="286" t="s">
        <v>85</v>
      </c>
      <c r="J25" s="286"/>
      <c r="K25" s="286" t="s">
        <v>92</v>
      </c>
      <c r="L25" s="286" t="s">
        <v>184</v>
      </c>
      <c r="M25" s="286"/>
      <c r="N25" s="286"/>
      <c r="O25" s="286"/>
      <c r="P25" s="286"/>
      <c r="Q25" s="286"/>
    </row>
    <row r="26" spans="1:17" ht="14.25" customHeight="1">
      <c r="A26" s="286">
        <v>19</v>
      </c>
      <c r="B26" s="287" t="s">
        <v>676</v>
      </c>
      <c r="C26" s="286" t="s">
        <v>136</v>
      </c>
      <c r="D26" s="286" t="s">
        <v>169</v>
      </c>
      <c r="E26" s="286" t="s">
        <v>682</v>
      </c>
      <c r="F26" s="299">
        <v>400000</v>
      </c>
      <c r="G26" s="286"/>
      <c r="H26" s="286"/>
      <c r="I26" s="286" t="s">
        <v>85</v>
      </c>
      <c r="J26" s="286"/>
      <c r="K26" s="286" t="s">
        <v>92</v>
      </c>
      <c r="L26" s="286" t="s">
        <v>184</v>
      </c>
      <c r="M26" s="286"/>
      <c r="N26" s="286"/>
      <c r="O26" s="286"/>
      <c r="P26" s="286"/>
      <c r="Q26" s="286"/>
    </row>
    <row r="27" spans="1:17" ht="14.25" customHeight="1">
      <c r="A27" s="286">
        <v>20</v>
      </c>
      <c r="B27" s="292" t="s">
        <v>677</v>
      </c>
      <c r="C27" s="286" t="s">
        <v>136</v>
      </c>
      <c r="D27" s="286" t="s">
        <v>169</v>
      </c>
      <c r="E27" s="286" t="s">
        <v>687</v>
      </c>
      <c r="F27" s="300">
        <v>400000</v>
      </c>
      <c r="G27" s="286"/>
      <c r="H27" s="295"/>
      <c r="I27" s="286" t="s">
        <v>85</v>
      </c>
      <c r="J27" s="286"/>
      <c r="K27" s="286" t="s">
        <v>92</v>
      </c>
      <c r="L27" s="286" t="s">
        <v>184</v>
      </c>
      <c r="M27" s="286"/>
      <c r="N27" s="286"/>
      <c r="O27" s="286"/>
      <c r="P27" s="286"/>
      <c r="Q27" s="286"/>
    </row>
    <row r="28" spans="1:17" ht="14.25" customHeight="1">
      <c r="A28" s="286">
        <v>21</v>
      </c>
      <c r="B28" s="296" t="s">
        <v>678</v>
      </c>
      <c r="C28" s="286" t="s">
        <v>136</v>
      </c>
      <c r="D28" s="286" t="s">
        <v>169</v>
      </c>
      <c r="E28" s="286" t="s">
        <v>282</v>
      </c>
      <c r="F28" s="300">
        <v>390000</v>
      </c>
      <c r="G28" s="286"/>
      <c r="H28" s="286"/>
      <c r="I28" s="286" t="s">
        <v>85</v>
      </c>
      <c r="J28" s="286"/>
      <c r="K28" s="286" t="s">
        <v>92</v>
      </c>
      <c r="L28" s="286" t="s">
        <v>184</v>
      </c>
      <c r="M28" s="286"/>
      <c r="N28" s="286"/>
      <c r="O28" s="286"/>
      <c r="P28" s="286"/>
      <c r="Q28" s="286"/>
    </row>
    <row r="29" spans="1:17" ht="14.25" customHeight="1">
      <c r="A29" s="286">
        <v>22</v>
      </c>
      <c r="B29" s="296" t="s">
        <v>679</v>
      </c>
      <c r="C29" s="286" t="s">
        <v>136</v>
      </c>
      <c r="D29" s="286" t="s">
        <v>169</v>
      </c>
      <c r="E29" s="286" t="s">
        <v>282</v>
      </c>
      <c r="F29" s="300">
        <v>738000</v>
      </c>
      <c r="G29" s="286"/>
      <c r="H29" s="286"/>
      <c r="I29" s="286" t="s">
        <v>85</v>
      </c>
      <c r="J29" s="286"/>
      <c r="K29" s="286" t="s">
        <v>92</v>
      </c>
      <c r="L29" s="286" t="s">
        <v>184</v>
      </c>
      <c r="M29" s="286"/>
      <c r="N29" s="286"/>
      <c r="O29" s="286"/>
      <c r="P29" s="286"/>
      <c r="Q29" s="286"/>
    </row>
    <row r="30" spans="1:17" ht="14.25" customHeight="1">
      <c r="A30" s="286">
        <v>23</v>
      </c>
      <c r="B30" s="296"/>
      <c r="C30" s="286"/>
      <c r="D30" s="286"/>
      <c r="E30" s="286"/>
      <c r="F30" s="300"/>
      <c r="G30" s="286"/>
      <c r="H30" s="286"/>
      <c r="I30" s="286"/>
      <c r="J30" s="286"/>
      <c r="K30" s="286"/>
      <c r="L30" s="286"/>
      <c r="M30" s="286"/>
      <c r="N30" s="286"/>
      <c r="O30" s="286"/>
      <c r="P30" s="286"/>
      <c r="Q30" s="286"/>
    </row>
    <row r="31" spans="1:17" ht="14.25" customHeight="1">
      <c r="A31" s="286">
        <v>24</v>
      </c>
      <c r="B31" s="292"/>
      <c r="C31" s="286"/>
      <c r="D31" s="286"/>
      <c r="E31" s="286"/>
      <c r="F31" s="300"/>
      <c r="G31" s="286"/>
      <c r="H31" s="286"/>
      <c r="I31" s="286"/>
      <c r="J31" s="286"/>
      <c r="K31" s="286"/>
      <c r="L31" s="286"/>
      <c r="M31" s="286"/>
      <c r="N31" s="286"/>
      <c r="O31" s="286"/>
      <c r="P31" s="286"/>
      <c r="Q31" s="286"/>
    </row>
    <row r="32" spans="1:17" ht="14.25" customHeight="1">
      <c r="A32" s="286">
        <v>25</v>
      </c>
      <c r="B32" s="296"/>
      <c r="C32" s="286"/>
      <c r="D32" s="286"/>
      <c r="E32" s="286"/>
      <c r="F32" s="300"/>
      <c r="G32" s="286"/>
      <c r="H32" s="286"/>
      <c r="I32" s="286"/>
      <c r="J32" s="286"/>
      <c r="K32" s="286"/>
      <c r="L32" s="286"/>
      <c r="M32" s="286"/>
      <c r="N32" s="286"/>
      <c r="O32" s="286"/>
      <c r="P32" s="286"/>
      <c r="Q32" s="286"/>
    </row>
    <row r="33" spans="1:17" ht="15.75">
      <c r="A33" s="286">
        <v>26</v>
      </c>
      <c r="B33" s="296"/>
      <c r="C33" s="286"/>
      <c r="D33" s="286"/>
      <c r="E33" s="286"/>
      <c r="F33" s="300"/>
      <c r="G33" s="286"/>
      <c r="H33" s="286"/>
      <c r="I33" s="286"/>
      <c r="J33" s="297"/>
      <c r="K33" s="286"/>
      <c r="L33" s="298"/>
      <c r="M33" s="286"/>
      <c r="N33" s="286"/>
      <c r="O33" s="286"/>
      <c r="P33" s="286"/>
      <c r="Q33" s="286"/>
    </row>
    <row r="34" spans="1:17">
      <c r="A34" s="286">
        <v>44</v>
      </c>
      <c r="B34" s="287"/>
      <c r="C34" s="286"/>
      <c r="D34" s="286"/>
      <c r="E34" s="286"/>
      <c r="F34" s="301"/>
      <c r="G34" s="286"/>
      <c r="H34" s="286"/>
      <c r="I34" s="286"/>
      <c r="J34" s="286"/>
      <c r="K34" s="286"/>
      <c r="L34" s="286"/>
      <c r="M34" s="286"/>
      <c r="N34" s="286"/>
      <c r="O34" s="286"/>
      <c r="P34" s="286"/>
      <c r="Q34" s="286"/>
    </row>
    <row r="35" spans="1:17">
      <c r="A35" s="286">
        <v>45</v>
      </c>
      <c r="B35" s="287"/>
      <c r="C35" s="286"/>
      <c r="D35" s="286"/>
      <c r="E35" s="286"/>
      <c r="F35" s="301"/>
      <c r="G35" s="286"/>
      <c r="H35" s="286"/>
      <c r="I35" s="286"/>
      <c r="J35" s="286"/>
      <c r="K35" s="286"/>
      <c r="L35" s="286"/>
      <c r="M35" s="286"/>
      <c r="N35" s="286"/>
      <c r="O35" s="286"/>
      <c r="P35" s="286"/>
      <c r="Q35" s="286"/>
    </row>
    <row r="36" spans="1:17">
      <c r="A36" s="286">
        <v>46</v>
      </c>
      <c r="B36" s="287"/>
      <c r="C36" s="286"/>
      <c r="D36" s="286"/>
      <c r="E36" s="286"/>
      <c r="F36" s="301"/>
      <c r="G36" s="286"/>
      <c r="H36" s="286"/>
      <c r="I36" s="286"/>
      <c r="J36" s="286"/>
      <c r="K36" s="286"/>
      <c r="L36" s="286"/>
      <c r="M36" s="286"/>
      <c r="N36" s="286"/>
      <c r="O36" s="286"/>
      <c r="P36" s="286"/>
      <c r="Q36" s="286"/>
    </row>
    <row r="37" spans="1:17">
      <c r="A37" s="286">
        <v>47</v>
      </c>
      <c r="B37" s="287"/>
      <c r="C37" s="286"/>
      <c r="D37" s="286"/>
      <c r="E37" s="286"/>
      <c r="F37" s="301"/>
      <c r="G37" s="286"/>
      <c r="H37" s="286"/>
      <c r="I37" s="286"/>
      <c r="J37" s="286"/>
      <c r="K37" s="286"/>
      <c r="L37" s="286"/>
      <c r="M37" s="286"/>
      <c r="N37" s="286"/>
      <c r="O37" s="286"/>
      <c r="P37" s="286"/>
      <c r="Q37" s="286"/>
    </row>
    <row r="38" spans="1:17">
      <c r="A38" s="286">
        <v>48</v>
      </c>
      <c r="B38" s="287"/>
      <c r="C38" s="286"/>
      <c r="D38" s="286"/>
      <c r="E38" s="286"/>
      <c r="F38" s="301"/>
      <c r="G38" s="286"/>
      <c r="H38" s="286"/>
      <c r="I38" s="286"/>
      <c r="J38" s="286"/>
      <c r="K38" s="286"/>
      <c r="L38" s="286"/>
      <c r="M38" s="286"/>
      <c r="N38" s="286"/>
      <c r="O38" s="286"/>
      <c r="P38" s="286"/>
      <c r="Q38" s="286"/>
    </row>
    <row r="39" spans="1:17">
      <c r="A39" s="286">
        <v>49</v>
      </c>
      <c r="B39" s="287"/>
      <c r="C39" s="286"/>
      <c r="D39" s="286"/>
      <c r="E39" s="286"/>
      <c r="F39" s="301"/>
      <c r="G39" s="286"/>
      <c r="H39" s="286"/>
      <c r="I39" s="286"/>
      <c r="J39" s="286"/>
      <c r="K39" s="286"/>
      <c r="L39" s="286"/>
      <c r="M39" s="286"/>
      <c r="N39" s="286"/>
      <c r="O39" s="286"/>
      <c r="P39" s="286"/>
      <c r="Q39" s="286"/>
    </row>
    <row r="40" spans="1:17">
      <c r="A40" s="286">
        <v>50</v>
      </c>
      <c r="B40" s="287"/>
      <c r="C40" s="286"/>
      <c r="D40" s="286"/>
      <c r="E40" s="286"/>
      <c r="F40" s="301"/>
      <c r="G40" s="286"/>
      <c r="H40" s="286"/>
      <c r="I40" s="286"/>
      <c r="J40" s="286"/>
      <c r="K40" s="286"/>
      <c r="L40" s="286"/>
      <c r="M40" s="286"/>
      <c r="N40" s="286"/>
      <c r="O40" s="286"/>
      <c r="P40" s="286"/>
      <c r="Q40" s="286"/>
    </row>
    <row r="41" spans="1:17">
      <c r="A41" s="286">
        <v>51</v>
      </c>
      <c r="B41" s="287"/>
      <c r="C41" s="286"/>
      <c r="D41" s="286"/>
      <c r="E41" s="286"/>
      <c r="F41" s="299"/>
      <c r="G41" s="286"/>
      <c r="H41" s="286"/>
      <c r="I41" s="286"/>
      <c r="J41" s="286"/>
      <c r="K41" s="286"/>
      <c r="L41" s="286"/>
      <c r="M41" s="286"/>
      <c r="N41" s="286"/>
      <c r="O41" s="286"/>
      <c r="P41" s="286"/>
      <c r="Q41" s="286"/>
    </row>
    <row r="42" spans="1:17">
      <c r="A42" s="286">
        <v>52</v>
      </c>
      <c r="B42" s="287"/>
      <c r="C42" s="286"/>
      <c r="D42" s="286"/>
      <c r="E42" s="286"/>
      <c r="F42" s="299"/>
      <c r="G42" s="286"/>
      <c r="H42" s="286"/>
      <c r="I42" s="286"/>
      <c r="J42" s="286"/>
      <c r="K42" s="286"/>
      <c r="L42" s="286"/>
      <c r="M42" s="286"/>
      <c r="N42" s="286"/>
      <c r="O42" s="286"/>
      <c r="P42" s="286"/>
      <c r="Q42" s="286"/>
    </row>
    <row r="43" spans="1:17">
      <c r="A43" s="286">
        <v>53</v>
      </c>
      <c r="B43" s="287"/>
      <c r="C43" s="286"/>
      <c r="D43" s="286"/>
      <c r="E43" s="286"/>
      <c r="F43" s="299"/>
      <c r="G43" s="286"/>
      <c r="H43" s="286"/>
      <c r="I43" s="286"/>
      <c r="J43" s="286"/>
      <c r="K43" s="286"/>
      <c r="L43" s="286"/>
      <c r="M43" s="286"/>
      <c r="N43" s="286"/>
      <c r="O43" s="286"/>
      <c r="P43" s="286"/>
      <c r="Q43" s="286"/>
    </row>
    <row r="44" spans="1:17">
      <c r="A44" s="286">
        <v>54</v>
      </c>
      <c r="B44" s="287"/>
      <c r="C44" s="286"/>
      <c r="D44" s="286"/>
      <c r="E44" s="286"/>
      <c r="F44" s="299"/>
      <c r="G44" s="286"/>
      <c r="H44" s="286"/>
      <c r="I44" s="286"/>
      <c r="J44" s="286"/>
      <c r="K44" s="286"/>
      <c r="L44" s="286"/>
      <c r="M44" s="286"/>
      <c r="N44" s="286"/>
      <c r="O44" s="286"/>
      <c r="P44" s="286"/>
      <c r="Q44" s="286"/>
    </row>
    <row r="45" spans="1:17">
      <c r="A45" s="286">
        <v>55</v>
      </c>
      <c r="B45" s="287"/>
      <c r="C45" s="286"/>
      <c r="D45" s="286"/>
      <c r="E45" s="286"/>
      <c r="F45" s="299"/>
      <c r="G45" s="286"/>
      <c r="H45" s="286"/>
      <c r="I45" s="286"/>
      <c r="J45" s="286"/>
      <c r="K45" s="286"/>
      <c r="L45" s="286"/>
      <c r="M45" s="286"/>
      <c r="N45" s="286"/>
      <c r="O45" s="286"/>
      <c r="P45" s="286"/>
      <c r="Q45" s="286"/>
    </row>
    <row r="46" spans="1:17">
      <c r="A46" s="286">
        <v>56</v>
      </c>
      <c r="B46" s="287"/>
      <c r="C46" s="286"/>
      <c r="D46" s="286"/>
      <c r="E46" s="286"/>
      <c r="F46" s="299"/>
      <c r="G46" s="286"/>
      <c r="H46" s="286"/>
      <c r="I46" s="286"/>
      <c r="J46" s="286"/>
      <c r="K46" s="286"/>
      <c r="L46" s="286"/>
      <c r="M46" s="286"/>
      <c r="N46" s="286"/>
      <c r="O46" s="286"/>
      <c r="P46" s="286"/>
      <c r="Q46" s="286"/>
    </row>
    <row r="47" spans="1:17">
      <c r="A47" s="286">
        <v>57</v>
      </c>
      <c r="B47" s="287"/>
      <c r="C47" s="286"/>
      <c r="D47" s="286"/>
      <c r="E47" s="286"/>
      <c r="F47" s="299"/>
      <c r="G47" s="286"/>
      <c r="H47" s="286"/>
      <c r="I47" s="286"/>
      <c r="J47" s="286"/>
      <c r="K47" s="286"/>
      <c r="L47" s="286"/>
      <c r="M47" s="286"/>
      <c r="N47" s="286"/>
      <c r="O47" s="286"/>
      <c r="P47" s="286"/>
      <c r="Q47" s="286"/>
    </row>
    <row r="48" spans="1:17">
      <c r="A48" s="286">
        <v>58</v>
      </c>
      <c r="B48" s="287"/>
      <c r="C48" s="286"/>
      <c r="D48" s="286"/>
      <c r="E48" s="286"/>
      <c r="F48" s="299"/>
      <c r="G48" s="286"/>
      <c r="H48" s="286"/>
      <c r="I48" s="286"/>
      <c r="J48" s="286"/>
      <c r="K48" s="286"/>
      <c r="L48" s="286"/>
      <c r="M48" s="286"/>
      <c r="N48" s="286"/>
      <c r="O48" s="286"/>
      <c r="P48" s="286"/>
      <c r="Q48" s="286"/>
    </row>
    <row r="49" spans="1:17">
      <c r="A49" s="286">
        <v>59</v>
      </c>
      <c r="B49" s="287"/>
      <c r="C49" s="286"/>
      <c r="D49" s="286"/>
      <c r="E49" s="286"/>
      <c r="F49" s="299"/>
      <c r="G49" s="286"/>
      <c r="H49" s="286"/>
      <c r="I49" s="286"/>
      <c r="J49" s="286"/>
      <c r="K49" s="286"/>
      <c r="L49" s="286"/>
      <c r="M49" s="286"/>
      <c r="N49" s="286"/>
      <c r="O49" s="286"/>
      <c r="P49" s="286"/>
      <c r="Q49" s="286"/>
    </row>
    <row r="50" spans="1:17">
      <c r="A50" s="286">
        <v>60</v>
      </c>
      <c r="B50" s="287"/>
      <c r="C50" s="286"/>
      <c r="D50" s="286"/>
      <c r="E50" s="286"/>
      <c r="F50" s="299"/>
      <c r="G50" s="286"/>
      <c r="H50" s="286"/>
      <c r="I50" s="286"/>
      <c r="J50" s="286"/>
      <c r="K50" s="286"/>
      <c r="L50" s="286"/>
      <c r="M50" s="286"/>
      <c r="N50" s="286"/>
      <c r="O50" s="286"/>
      <c r="P50" s="286"/>
      <c r="Q50" s="286"/>
    </row>
    <row r="51" spans="1:17">
      <c r="A51" s="286">
        <v>61</v>
      </c>
      <c r="B51" s="287"/>
      <c r="C51" s="286"/>
      <c r="D51" s="286"/>
      <c r="E51" s="286"/>
      <c r="F51" s="299"/>
      <c r="G51" s="286"/>
      <c r="H51" s="286"/>
      <c r="I51" s="286"/>
      <c r="J51" s="286"/>
      <c r="K51" s="286"/>
      <c r="L51" s="286"/>
      <c r="M51" s="286"/>
      <c r="N51" s="286"/>
      <c r="O51" s="286"/>
      <c r="P51" s="286"/>
      <c r="Q51" s="286"/>
    </row>
    <row r="52" spans="1:17">
      <c r="A52" s="286">
        <v>62</v>
      </c>
      <c r="B52" s="287"/>
      <c r="C52" s="286"/>
      <c r="D52" s="286"/>
      <c r="E52" s="286"/>
      <c r="F52" s="299"/>
      <c r="G52" s="286"/>
      <c r="H52" s="286"/>
      <c r="I52" s="286"/>
      <c r="J52" s="286"/>
      <c r="K52" s="286"/>
      <c r="L52" s="286"/>
      <c r="M52" s="286"/>
      <c r="N52" s="286"/>
      <c r="O52" s="286"/>
      <c r="P52" s="286"/>
      <c r="Q52" s="286"/>
    </row>
    <row r="53" spans="1:17">
      <c r="A53" s="286">
        <v>63</v>
      </c>
      <c r="B53" s="287"/>
      <c r="C53" s="286"/>
      <c r="D53" s="286"/>
      <c r="E53" s="286"/>
      <c r="F53" s="299"/>
      <c r="G53" s="286"/>
      <c r="H53" s="286"/>
      <c r="I53" s="286"/>
      <c r="J53" s="286"/>
      <c r="K53" s="286"/>
      <c r="L53" s="286"/>
      <c r="M53" s="286"/>
      <c r="N53" s="286"/>
      <c r="O53" s="286"/>
      <c r="P53" s="286"/>
      <c r="Q53" s="286"/>
    </row>
    <row r="54" spans="1:17">
      <c r="A54" s="286">
        <v>64</v>
      </c>
      <c r="B54" s="287"/>
      <c r="C54" s="286"/>
      <c r="D54" s="286"/>
      <c r="E54" s="286"/>
      <c r="F54" s="299"/>
      <c r="G54" s="286"/>
      <c r="H54" s="286"/>
      <c r="I54" s="286"/>
      <c r="J54" s="286"/>
      <c r="K54" s="286"/>
      <c r="L54" s="286"/>
      <c r="M54" s="286"/>
      <c r="N54" s="286"/>
      <c r="O54" s="286"/>
      <c r="P54" s="286"/>
      <c r="Q54" s="286"/>
    </row>
    <row r="55" spans="1:17">
      <c r="A55" s="286">
        <v>65</v>
      </c>
      <c r="B55" s="287"/>
      <c r="C55" s="286"/>
      <c r="D55" s="286"/>
      <c r="E55" s="286"/>
      <c r="F55" s="299"/>
      <c r="G55" s="286"/>
      <c r="H55" s="286"/>
      <c r="I55" s="286"/>
      <c r="J55" s="286"/>
      <c r="K55" s="286"/>
      <c r="L55" s="286"/>
      <c r="M55" s="286"/>
      <c r="N55" s="286"/>
      <c r="O55" s="286"/>
      <c r="P55" s="286"/>
      <c r="Q55" s="286"/>
    </row>
    <row r="56" spans="1:17">
      <c r="A56" s="286">
        <v>66</v>
      </c>
      <c r="B56" s="287"/>
      <c r="C56" s="286"/>
      <c r="D56" s="286"/>
      <c r="E56" s="286"/>
      <c r="F56" s="299"/>
      <c r="G56" s="286"/>
      <c r="H56" s="286"/>
      <c r="I56" s="286"/>
      <c r="J56" s="286"/>
      <c r="K56" s="286"/>
      <c r="L56" s="286"/>
      <c r="M56" s="286"/>
      <c r="N56" s="286"/>
      <c r="O56" s="286"/>
      <c r="P56" s="286"/>
      <c r="Q56" s="286"/>
    </row>
    <row r="57" spans="1:17">
      <c r="A57" s="286">
        <v>67</v>
      </c>
      <c r="B57" s="287"/>
      <c r="C57" s="286"/>
      <c r="D57" s="286"/>
      <c r="E57" s="286"/>
      <c r="F57" s="299"/>
      <c r="G57" s="286"/>
      <c r="H57" s="286"/>
      <c r="I57" s="286"/>
      <c r="J57" s="286"/>
      <c r="K57" s="286"/>
      <c r="L57" s="286"/>
      <c r="M57" s="286"/>
      <c r="N57" s="286"/>
      <c r="O57" s="286"/>
      <c r="P57" s="286"/>
      <c r="Q57" s="286"/>
    </row>
    <row r="58" spans="1:17">
      <c r="A58" s="286">
        <v>68</v>
      </c>
      <c r="B58" s="287"/>
      <c r="C58" s="286"/>
      <c r="D58" s="286"/>
      <c r="E58" s="286"/>
      <c r="F58" s="299"/>
      <c r="G58" s="286"/>
      <c r="H58" s="286"/>
      <c r="I58" s="286"/>
      <c r="J58" s="286"/>
      <c r="K58" s="286"/>
      <c r="L58" s="286"/>
      <c r="M58" s="286"/>
      <c r="N58" s="286"/>
      <c r="O58" s="286"/>
      <c r="P58" s="286"/>
      <c r="Q58" s="286"/>
    </row>
    <row r="59" spans="1:17">
      <c r="A59" s="286">
        <v>69</v>
      </c>
      <c r="B59" s="287"/>
      <c r="C59" s="286"/>
      <c r="D59" s="286"/>
      <c r="E59" s="286"/>
      <c r="F59" s="299"/>
      <c r="G59" s="286"/>
      <c r="H59" s="286"/>
      <c r="I59" s="286"/>
      <c r="J59" s="286"/>
      <c r="K59" s="286"/>
      <c r="L59" s="286"/>
      <c r="M59" s="286"/>
      <c r="N59" s="286"/>
      <c r="O59" s="286"/>
      <c r="P59" s="286"/>
      <c r="Q59" s="286"/>
    </row>
    <row r="60" spans="1:17">
      <c r="A60" s="286">
        <v>70</v>
      </c>
      <c r="B60" s="287"/>
      <c r="C60" s="286"/>
      <c r="D60" s="286"/>
      <c r="E60" s="286"/>
      <c r="F60" s="299"/>
      <c r="G60" s="286"/>
      <c r="H60" s="286"/>
      <c r="I60" s="286"/>
      <c r="J60" s="286"/>
      <c r="K60" s="286"/>
      <c r="L60" s="286"/>
      <c r="M60" s="286"/>
      <c r="N60" s="286"/>
      <c r="O60" s="286"/>
      <c r="P60" s="286"/>
      <c r="Q60" s="286"/>
    </row>
    <row r="61" spans="1:17">
      <c r="A61" s="286">
        <v>71</v>
      </c>
      <c r="B61" s="287"/>
      <c r="C61" s="286"/>
      <c r="D61" s="286"/>
      <c r="E61" s="286"/>
      <c r="F61" s="299"/>
      <c r="G61" s="286"/>
      <c r="H61" s="286"/>
      <c r="I61" s="286"/>
      <c r="J61" s="286"/>
      <c r="K61" s="286"/>
      <c r="L61" s="286"/>
      <c r="M61" s="286"/>
      <c r="N61" s="286"/>
      <c r="O61" s="286"/>
      <c r="P61" s="286"/>
      <c r="Q61" s="286"/>
    </row>
    <row r="62" spans="1:17">
      <c r="A62" s="286">
        <v>72</v>
      </c>
      <c r="B62" s="287"/>
      <c r="C62" s="286"/>
      <c r="D62" s="286"/>
      <c r="E62" s="286"/>
      <c r="F62" s="299"/>
      <c r="G62" s="286"/>
      <c r="H62" s="286"/>
      <c r="I62" s="286"/>
      <c r="J62" s="286"/>
      <c r="K62" s="286"/>
      <c r="L62" s="286"/>
      <c r="M62" s="286"/>
      <c r="N62" s="286"/>
      <c r="O62" s="286"/>
      <c r="P62" s="286"/>
      <c r="Q62" s="286"/>
    </row>
    <row r="63" spans="1:17">
      <c r="A63" s="286">
        <v>73</v>
      </c>
      <c r="B63" s="287"/>
      <c r="C63" s="286"/>
      <c r="D63" s="286"/>
      <c r="E63" s="286"/>
      <c r="F63" s="299"/>
      <c r="G63" s="286"/>
      <c r="H63" s="286"/>
      <c r="I63" s="286"/>
      <c r="J63" s="286"/>
      <c r="K63" s="286"/>
      <c r="L63" s="286"/>
      <c r="M63" s="286"/>
      <c r="N63" s="286"/>
      <c r="O63" s="286"/>
      <c r="P63" s="286"/>
      <c r="Q63" s="286"/>
    </row>
    <row r="64" spans="1:17">
      <c r="A64" s="286">
        <v>74</v>
      </c>
      <c r="B64" s="287"/>
      <c r="C64" s="286"/>
      <c r="D64" s="286"/>
      <c r="E64" s="286"/>
      <c r="F64" s="299"/>
      <c r="G64" s="286"/>
      <c r="H64" s="286"/>
      <c r="I64" s="286"/>
      <c r="J64" s="286"/>
      <c r="K64" s="286"/>
      <c r="L64" s="286"/>
      <c r="M64" s="286"/>
      <c r="N64" s="286"/>
      <c r="O64" s="286"/>
      <c r="P64" s="286"/>
      <c r="Q64" s="286"/>
    </row>
    <row r="65" spans="1:17">
      <c r="A65" s="286">
        <v>75</v>
      </c>
      <c r="B65" s="287"/>
      <c r="C65" s="286"/>
      <c r="D65" s="286"/>
      <c r="E65" s="286"/>
      <c r="F65" s="299"/>
      <c r="G65" s="286"/>
      <c r="H65" s="286"/>
      <c r="I65" s="286"/>
      <c r="J65" s="286"/>
      <c r="K65" s="286"/>
      <c r="L65" s="286"/>
      <c r="M65" s="286"/>
      <c r="N65" s="286"/>
      <c r="O65" s="286"/>
      <c r="P65" s="286"/>
      <c r="Q65" s="286"/>
    </row>
    <row r="66" spans="1:17">
      <c r="A66" s="286">
        <v>76</v>
      </c>
      <c r="B66" s="287"/>
      <c r="C66" s="286"/>
      <c r="D66" s="286"/>
      <c r="E66" s="286"/>
      <c r="F66" s="299"/>
      <c r="G66" s="286"/>
      <c r="H66" s="286"/>
      <c r="I66" s="286"/>
      <c r="J66" s="286"/>
      <c r="K66" s="286"/>
      <c r="L66" s="286"/>
      <c r="M66" s="286"/>
      <c r="N66" s="286"/>
      <c r="O66" s="286"/>
      <c r="P66" s="286"/>
      <c r="Q66" s="286"/>
    </row>
    <row r="67" spans="1:17">
      <c r="A67" s="286">
        <v>77</v>
      </c>
      <c r="B67" s="287"/>
      <c r="C67" s="286"/>
      <c r="D67" s="286"/>
      <c r="E67" s="286"/>
      <c r="F67" s="299"/>
      <c r="G67" s="286"/>
      <c r="H67" s="286"/>
      <c r="I67" s="286"/>
      <c r="J67" s="286"/>
      <c r="K67" s="286"/>
      <c r="L67" s="286"/>
      <c r="M67" s="286"/>
      <c r="N67" s="286"/>
      <c r="O67" s="286"/>
      <c r="P67" s="286"/>
      <c r="Q67" s="286"/>
    </row>
    <row r="68" spans="1:17">
      <c r="A68" s="286">
        <v>78</v>
      </c>
      <c r="B68" s="287"/>
      <c r="C68" s="286"/>
      <c r="D68" s="286"/>
      <c r="E68" s="286"/>
      <c r="F68" s="299"/>
      <c r="G68" s="286"/>
      <c r="H68" s="286"/>
      <c r="I68" s="286"/>
      <c r="J68" s="286"/>
      <c r="K68" s="286"/>
      <c r="L68" s="286"/>
      <c r="M68" s="286"/>
      <c r="N68" s="286"/>
      <c r="O68" s="286"/>
      <c r="P68" s="286"/>
      <c r="Q68" s="286"/>
    </row>
    <row r="69" spans="1:17">
      <c r="A69" s="286">
        <v>79</v>
      </c>
      <c r="B69" s="287"/>
      <c r="C69" s="286"/>
      <c r="D69" s="286"/>
      <c r="E69" s="286"/>
      <c r="F69" s="299"/>
      <c r="G69" s="286"/>
      <c r="H69" s="286"/>
      <c r="I69" s="286"/>
      <c r="J69" s="286"/>
      <c r="K69" s="286"/>
      <c r="L69" s="286"/>
      <c r="M69" s="286"/>
      <c r="N69" s="286"/>
      <c r="O69" s="286"/>
      <c r="P69" s="286"/>
      <c r="Q69" s="286"/>
    </row>
    <row r="70" spans="1:17">
      <c r="A70" s="286">
        <v>80</v>
      </c>
      <c r="B70" s="287"/>
      <c r="C70" s="286"/>
      <c r="D70" s="286"/>
      <c r="E70" s="286"/>
      <c r="F70" s="299"/>
      <c r="G70" s="286"/>
      <c r="H70" s="286"/>
      <c r="I70" s="286"/>
      <c r="J70" s="286"/>
      <c r="K70" s="286"/>
      <c r="L70" s="286"/>
      <c r="M70" s="286"/>
      <c r="N70" s="286"/>
      <c r="O70" s="286"/>
      <c r="P70" s="286"/>
      <c r="Q70" s="286"/>
    </row>
    <row r="71" spans="1:17">
      <c r="A71" s="286">
        <v>81</v>
      </c>
      <c r="B71" s="287"/>
      <c r="C71" s="286"/>
      <c r="D71" s="286"/>
      <c r="E71" s="286"/>
      <c r="F71" s="299"/>
      <c r="G71" s="286"/>
      <c r="H71" s="286"/>
      <c r="I71" s="286"/>
      <c r="J71" s="286"/>
      <c r="K71" s="286"/>
      <c r="L71" s="286"/>
      <c r="M71" s="286"/>
      <c r="N71" s="286"/>
      <c r="O71" s="286"/>
      <c r="P71" s="286"/>
      <c r="Q71" s="286"/>
    </row>
    <row r="72" spans="1:17">
      <c r="A72" s="286">
        <v>82</v>
      </c>
      <c r="B72" s="287"/>
      <c r="C72" s="286"/>
      <c r="D72" s="286"/>
      <c r="E72" s="286"/>
      <c r="F72" s="299"/>
      <c r="G72" s="286"/>
      <c r="H72" s="286"/>
      <c r="I72" s="286"/>
      <c r="J72" s="286"/>
      <c r="K72" s="286"/>
      <c r="L72" s="286"/>
      <c r="M72" s="286"/>
      <c r="N72" s="286"/>
      <c r="O72" s="286"/>
      <c r="P72" s="286"/>
      <c r="Q72" s="286"/>
    </row>
    <row r="73" spans="1:17">
      <c r="A73" s="286">
        <v>83</v>
      </c>
      <c r="B73" s="287"/>
      <c r="C73" s="286"/>
      <c r="D73" s="286"/>
      <c r="E73" s="286"/>
      <c r="F73" s="299"/>
      <c r="G73" s="286"/>
      <c r="H73" s="286"/>
      <c r="I73" s="286"/>
      <c r="J73" s="286"/>
      <c r="K73" s="286"/>
      <c r="L73" s="286"/>
      <c r="M73" s="286"/>
      <c r="N73" s="286"/>
      <c r="O73" s="286"/>
      <c r="P73" s="286"/>
      <c r="Q73" s="286"/>
    </row>
    <row r="74" spans="1:17">
      <c r="A74" s="286">
        <v>84</v>
      </c>
      <c r="B74" s="287"/>
      <c r="C74" s="286"/>
      <c r="D74" s="286"/>
      <c r="E74" s="286"/>
      <c r="F74" s="299"/>
      <c r="G74" s="286"/>
      <c r="H74" s="286"/>
      <c r="I74" s="286"/>
      <c r="J74" s="286"/>
      <c r="K74" s="286"/>
      <c r="L74" s="286"/>
      <c r="M74" s="286"/>
      <c r="N74" s="286"/>
      <c r="O74" s="286"/>
      <c r="P74" s="286"/>
      <c r="Q74" s="286"/>
    </row>
    <row r="75" spans="1:17">
      <c r="A75" s="286">
        <v>85</v>
      </c>
      <c r="B75" s="287"/>
      <c r="C75" s="286"/>
      <c r="D75" s="286"/>
      <c r="E75" s="286"/>
      <c r="F75" s="299"/>
      <c r="G75" s="286"/>
      <c r="H75" s="286"/>
      <c r="I75" s="286"/>
      <c r="J75" s="286"/>
      <c r="K75" s="286"/>
      <c r="L75" s="286"/>
      <c r="M75" s="286"/>
      <c r="N75" s="286"/>
      <c r="O75" s="286"/>
      <c r="P75" s="286"/>
      <c r="Q75" s="286"/>
    </row>
    <row r="76" spans="1:17">
      <c r="A76" s="286">
        <v>86</v>
      </c>
      <c r="B76" s="287"/>
      <c r="C76" s="286"/>
      <c r="D76" s="286"/>
      <c r="E76" s="286"/>
      <c r="F76" s="299"/>
      <c r="G76" s="286"/>
      <c r="H76" s="286"/>
      <c r="I76" s="286"/>
      <c r="J76" s="286"/>
      <c r="K76" s="286"/>
      <c r="L76" s="286"/>
      <c r="M76" s="286"/>
      <c r="N76" s="286"/>
      <c r="O76" s="286"/>
      <c r="P76" s="286"/>
      <c r="Q76" s="286"/>
    </row>
    <row r="77" spans="1:17">
      <c r="A77" s="286">
        <v>87</v>
      </c>
      <c r="B77" s="287"/>
      <c r="C77" s="286"/>
      <c r="D77" s="286"/>
      <c r="E77" s="286"/>
      <c r="F77" s="299"/>
      <c r="G77" s="286"/>
      <c r="H77" s="286"/>
      <c r="I77" s="286"/>
      <c r="J77" s="286"/>
      <c r="K77" s="286"/>
      <c r="L77" s="286"/>
      <c r="M77" s="286"/>
      <c r="N77" s="286"/>
      <c r="O77" s="286"/>
      <c r="P77" s="286"/>
      <c r="Q77" s="286"/>
    </row>
    <row r="78" spans="1:17">
      <c r="A78" s="286">
        <v>88</v>
      </c>
      <c r="B78" s="287"/>
      <c r="C78" s="286"/>
      <c r="D78" s="286"/>
      <c r="E78" s="286"/>
      <c r="F78" s="299"/>
      <c r="G78" s="286"/>
      <c r="H78" s="286"/>
      <c r="I78" s="286"/>
      <c r="J78" s="286"/>
      <c r="K78" s="286"/>
      <c r="L78" s="286"/>
      <c r="M78" s="286"/>
      <c r="N78" s="286"/>
      <c r="O78" s="286"/>
      <c r="P78" s="286"/>
      <c r="Q78" s="286"/>
    </row>
    <row r="79" spans="1:17">
      <c r="A79" s="286">
        <v>89</v>
      </c>
      <c r="B79" s="287"/>
      <c r="C79" s="286"/>
      <c r="D79" s="286"/>
      <c r="E79" s="286"/>
      <c r="F79" s="299"/>
      <c r="G79" s="286"/>
      <c r="H79" s="286"/>
      <c r="I79" s="286"/>
      <c r="J79" s="286"/>
      <c r="K79" s="286"/>
      <c r="L79" s="286"/>
      <c r="M79" s="286"/>
      <c r="N79" s="286"/>
      <c r="O79" s="286"/>
      <c r="P79" s="286"/>
      <c r="Q79" s="286"/>
    </row>
    <row r="80" spans="1:17">
      <c r="A80" s="286">
        <v>90</v>
      </c>
      <c r="B80" s="287"/>
      <c r="C80" s="286"/>
      <c r="D80" s="286"/>
      <c r="E80" s="286"/>
      <c r="F80" s="299"/>
      <c r="G80" s="286"/>
      <c r="H80" s="286"/>
      <c r="I80" s="286"/>
      <c r="J80" s="286"/>
      <c r="K80" s="286"/>
      <c r="L80" s="286"/>
      <c r="M80" s="286"/>
      <c r="N80" s="286"/>
      <c r="O80" s="286"/>
      <c r="P80" s="286"/>
      <c r="Q80" s="286"/>
    </row>
    <row r="81" spans="1:17">
      <c r="A81" s="286">
        <v>91</v>
      </c>
      <c r="B81" s="287"/>
      <c r="C81" s="286"/>
      <c r="D81" s="286"/>
      <c r="E81" s="286"/>
      <c r="F81" s="299"/>
      <c r="G81" s="286"/>
      <c r="H81" s="286"/>
      <c r="I81" s="286"/>
      <c r="J81" s="286"/>
      <c r="K81" s="286"/>
      <c r="L81" s="286"/>
      <c r="M81" s="286"/>
      <c r="N81" s="286"/>
      <c r="O81" s="286"/>
      <c r="P81" s="286"/>
      <c r="Q81" s="286"/>
    </row>
    <row r="82" spans="1:17">
      <c r="A82" s="286">
        <v>92</v>
      </c>
      <c r="B82" s="287"/>
      <c r="C82" s="286"/>
      <c r="D82" s="286"/>
      <c r="E82" s="286"/>
      <c r="F82" s="299"/>
      <c r="G82" s="286"/>
      <c r="H82" s="286"/>
      <c r="I82" s="286"/>
      <c r="J82" s="286"/>
      <c r="K82" s="286"/>
      <c r="L82" s="286"/>
      <c r="M82" s="286"/>
      <c r="N82" s="286"/>
      <c r="O82" s="286"/>
      <c r="P82" s="286"/>
      <c r="Q82" s="286"/>
    </row>
    <row r="83" spans="1:17">
      <c r="A83" s="286">
        <v>93</v>
      </c>
      <c r="B83" s="287"/>
      <c r="C83" s="286"/>
      <c r="D83" s="286"/>
      <c r="E83" s="286"/>
      <c r="F83" s="299"/>
      <c r="G83" s="286"/>
      <c r="H83" s="286"/>
      <c r="I83" s="286"/>
      <c r="J83" s="286"/>
      <c r="K83" s="286"/>
      <c r="L83" s="286"/>
      <c r="M83" s="286"/>
      <c r="N83" s="286"/>
      <c r="O83" s="286"/>
      <c r="P83" s="286"/>
      <c r="Q83" s="286"/>
    </row>
    <row r="84" spans="1:17">
      <c r="A84" s="286">
        <v>94</v>
      </c>
      <c r="B84" s="287"/>
      <c r="C84" s="286"/>
      <c r="D84" s="286"/>
      <c r="E84" s="286"/>
      <c r="F84" s="299"/>
      <c r="G84" s="286"/>
      <c r="H84" s="286"/>
      <c r="I84" s="286"/>
      <c r="J84" s="286"/>
      <c r="K84" s="286"/>
      <c r="L84" s="286"/>
      <c r="M84" s="286"/>
      <c r="N84" s="286"/>
      <c r="O84" s="286"/>
      <c r="P84" s="286"/>
      <c r="Q84" s="286"/>
    </row>
    <row r="85" spans="1:17">
      <c r="A85" s="286">
        <v>95</v>
      </c>
      <c r="B85" s="287"/>
      <c r="C85" s="286"/>
      <c r="D85" s="286"/>
      <c r="E85" s="286"/>
      <c r="F85" s="299"/>
      <c r="G85" s="286"/>
      <c r="H85" s="286"/>
      <c r="I85" s="286"/>
      <c r="J85" s="286"/>
      <c r="K85" s="286"/>
      <c r="L85" s="286"/>
      <c r="M85" s="286"/>
      <c r="N85" s="286"/>
      <c r="O85" s="286"/>
      <c r="P85" s="286"/>
      <c r="Q85" s="286"/>
    </row>
    <row r="86" spans="1:17">
      <c r="A86" s="286">
        <v>96</v>
      </c>
      <c r="B86" s="287"/>
      <c r="C86" s="286"/>
      <c r="D86" s="286"/>
      <c r="E86" s="286"/>
      <c r="F86" s="299"/>
      <c r="G86" s="286"/>
      <c r="H86" s="286"/>
      <c r="I86" s="286"/>
      <c r="J86" s="286"/>
      <c r="K86" s="286"/>
      <c r="L86" s="286"/>
      <c r="M86" s="286"/>
      <c r="N86" s="286"/>
      <c r="O86" s="286"/>
      <c r="P86" s="286"/>
      <c r="Q86" s="286"/>
    </row>
    <row r="87" spans="1:17">
      <c r="A87" s="286">
        <v>97</v>
      </c>
      <c r="B87" s="287"/>
      <c r="C87" s="286"/>
      <c r="D87" s="286"/>
      <c r="E87" s="286"/>
      <c r="F87" s="299"/>
      <c r="G87" s="286"/>
      <c r="H87" s="286"/>
      <c r="I87" s="286"/>
      <c r="J87" s="286"/>
      <c r="K87" s="286"/>
      <c r="L87" s="286"/>
      <c r="M87" s="286"/>
      <c r="N87" s="286"/>
      <c r="O87" s="286"/>
      <c r="P87" s="286"/>
      <c r="Q87" s="286"/>
    </row>
    <row r="88" spans="1:17">
      <c r="A88" s="286">
        <v>98</v>
      </c>
      <c r="B88" s="287"/>
      <c r="C88" s="286"/>
      <c r="D88" s="286"/>
      <c r="E88" s="286"/>
      <c r="F88" s="299"/>
      <c r="G88" s="286"/>
      <c r="H88" s="286"/>
      <c r="I88" s="286"/>
      <c r="J88" s="286"/>
      <c r="K88" s="286"/>
      <c r="L88" s="286"/>
      <c r="M88" s="286"/>
      <c r="N88" s="286"/>
      <c r="O88" s="286"/>
      <c r="P88" s="286"/>
      <c r="Q88" s="286"/>
    </row>
    <row r="89" spans="1:17">
      <c r="A89" s="286">
        <v>99</v>
      </c>
      <c r="B89" s="287"/>
      <c r="C89" s="286"/>
      <c r="D89" s="286"/>
      <c r="E89" s="286"/>
      <c r="F89" s="299"/>
      <c r="G89" s="286"/>
      <c r="H89" s="286"/>
      <c r="I89" s="286"/>
      <c r="J89" s="286"/>
      <c r="K89" s="286"/>
      <c r="L89" s="286"/>
      <c r="M89" s="286"/>
      <c r="N89" s="286"/>
      <c r="O89" s="286"/>
      <c r="P89" s="286"/>
      <c r="Q89" s="286"/>
    </row>
    <row r="90" spans="1:17">
      <c r="A90" s="286">
        <v>100</v>
      </c>
      <c r="B90" s="287"/>
      <c r="C90" s="286"/>
      <c r="D90" s="286"/>
      <c r="E90" s="286"/>
      <c r="F90" s="299"/>
      <c r="G90" s="286"/>
      <c r="H90" s="286"/>
      <c r="I90" s="286"/>
      <c r="J90" s="286"/>
      <c r="K90" s="286"/>
      <c r="L90" s="286"/>
      <c r="M90" s="286"/>
      <c r="N90" s="286"/>
      <c r="O90" s="286"/>
      <c r="P90" s="286"/>
      <c r="Q90" s="286"/>
    </row>
  </sheetData>
  <mergeCells count="1">
    <mergeCell ref="B6:H6"/>
  </mergeCells>
  <conditionalFormatting sqref="C8:C90">
    <cfRule type="containsText" dxfId="82" priority="2" operator="containsText" text="zakup">
      <formula>NOT(ISERROR(SEARCH("zakup",C8)))</formula>
    </cfRule>
    <cfRule type="containsText" dxfId="81" priority="3" operator="containsText" text="relokacja">
      <formula>NOT(ISERROR(SEARCH("relokacja",C8)))</formula>
    </cfRule>
  </conditionalFormatting>
  <conditionalFormatting sqref="D8:D90">
    <cfRule type="containsText" dxfId="80" priority="1" operator="containsText" text="przetarg">
      <formula>NOT(ISERROR(SEARCH("przetarg",D8)))</formula>
    </cfRule>
  </conditionalFormatting>
  <dataValidations count="7">
    <dataValidation type="list" allowBlank="1" showInputMessage="1" showErrorMessage="1" sqref="D8:D90" xr:uid="{00000000-0002-0000-1B00-000000000000}">
      <formula1>"przetarg"</formula1>
    </dataValidation>
    <dataValidation type="list" allowBlank="1" showInputMessage="1" showErrorMessage="1" sqref="C8:C90" xr:uid="{00000000-0002-0000-1B00-000001000000}">
      <formula1>"relokacja,zakup,inne"</formula1>
    </dataValidation>
    <dataValidation type="list" allowBlank="1" showInputMessage="1" showErrorMessage="1" sqref="L8:L90" xr:uid="{00000000-0002-0000-1B00-000002000000}">
      <formula1>"KPO I,KPO II"</formula1>
    </dataValidation>
    <dataValidation type="list" allowBlank="1" showInputMessage="1" sqref="O8:O90" xr:uid="{00000000-0002-0000-1B00-000003000000}">
      <mc:AlternateContent xmlns:x12ac="http://schemas.microsoft.com/office/spreadsheetml/2011/1/ac" xmlns:mc="http://schemas.openxmlformats.org/markup-compatibility/2006">
        <mc:Choice Requires="x12ac">
          <x12ac:list>brak," tak, jakie:"</x12ac:list>
        </mc:Choice>
        <mc:Fallback>
          <formula1>"brak, tak, jakie:"</formula1>
        </mc:Fallback>
      </mc:AlternateContent>
    </dataValidation>
    <dataValidation type="list" allowBlank="1" showInputMessage="1" sqref="N8:N90" xr:uid="{00000000-0002-0000-1B00-000004000000}">
      <formula1>"centralne z budynku, agregat indywidualny, brak"</formula1>
    </dataValidation>
    <dataValidation type="list" allowBlank="1" showInputMessage="1" sqref="M8:M90" xr:uid="{00000000-0002-0000-1B00-000005000000}">
      <formula1>"1 fazowe, 3 fazowe"</formula1>
    </dataValidation>
    <dataValidation type="list" allowBlank="1" showInputMessage="1" showErrorMessage="1" sqref="B4" xr:uid="{00000000-0002-0000-1B00-000008000000}">
      <formula1>#REF!</formula1>
    </dataValidation>
  </dataValidations>
  <pageMargins left="0.25" right="0.25" top="0.75" bottom="0.75" header="0.3" footer="0.3"/>
  <pageSetup paperSize="9" scale="43" orientation="landscape" copies="3"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xr:uid="{00000000-0002-0000-1B00-000006000000}">
          <x14:formula1>
            <xm:f>Słownik!$A$11:$A$12</xm:f>
          </x14:formula1>
          <xm:sqref>K8:K90</xm:sqref>
        </x14:dataValidation>
        <x14:dataValidation type="list" allowBlank="1" showInputMessage="1" showErrorMessage="1" xr:uid="{00000000-0002-0000-1B00-000007000000}">
          <x14:formula1>
            <xm:f>Słownik!$A$2:$A$8</xm:f>
          </x14:formula1>
          <xm:sqref>I8:I90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Arkusz15"/>
  <dimension ref="A1:K56"/>
  <sheetViews>
    <sheetView topLeftCell="C1" zoomScale="70" zoomScaleNormal="70" workbookViewId="0">
      <selection activeCell="H5" sqref="H5:H26"/>
    </sheetView>
  </sheetViews>
  <sheetFormatPr defaultColWidth="8.85546875" defaultRowHeight="15"/>
  <cols>
    <col min="1" max="1" width="16.28515625" customWidth="1"/>
    <col min="2" max="2" width="104.28515625" bestFit="1" customWidth="1"/>
    <col min="3" max="8" width="41.7109375" customWidth="1"/>
  </cols>
  <sheetData>
    <row r="1" spans="1:11" ht="15.75" thickBot="1">
      <c r="A1" t="s">
        <v>156</v>
      </c>
    </row>
    <row r="2" spans="1:11" ht="15.75" thickBot="1">
      <c r="A2" t="s">
        <v>217</v>
      </c>
      <c r="B2" s="394" t="s">
        <v>652</v>
      </c>
      <c r="C2" s="395"/>
      <c r="D2" s="395"/>
      <c r="E2" s="395"/>
      <c r="F2" s="395"/>
      <c r="G2" s="395"/>
      <c r="H2" s="396"/>
    </row>
    <row r="4" spans="1:11" s="2" customFormat="1" ht="45.75" customHeight="1" thickBot="1">
      <c r="A4" s="167" t="s">
        <v>98</v>
      </c>
      <c r="B4" s="168" t="s">
        <v>99</v>
      </c>
      <c r="C4" s="168" t="s">
        <v>100</v>
      </c>
      <c r="D4" s="168" t="s">
        <v>157</v>
      </c>
      <c r="E4" s="255" t="s">
        <v>158</v>
      </c>
      <c r="F4" s="255" t="s">
        <v>159</v>
      </c>
      <c r="G4" s="255" t="s">
        <v>160</v>
      </c>
      <c r="H4" s="255" t="s">
        <v>161</v>
      </c>
      <c r="I4" s="255" t="s">
        <v>162</v>
      </c>
      <c r="J4" s="256" t="s">
        <v>163</v>
      </c>
      <c r="K4" s="258" t="s">
        <v>91</v>
      </c>
    </row>
    <row r="5" spans="1:11" ht="15.75" thickTop="1">
      <c r="A5">
        <v>1</v>
      </c>
      <c r="B5" t="s">
        <v>653</v>
      </c>
      <c r="C5" t="s">
        <v>136</v>
      </c>
      <c r="D5" t="s">
        <v>169</v>
      </c>
      <c r="E5" t="s">
        <v>681</v>
      </c>
      <c r="H5" s="195">
        <v>1500000</v>
      </c>
    </row>
    <row r="6" spans="1:11">
      <c r="A6">
        <v>2</v>
      </c>
      <c r="B6" t="s">
        <v>653</v>
      </c>
      <c r="C6" t="s">
        <v>136</v>
      </c>
      <c r="D6" t="s">
        <v>169</v>
      </c>
      <c r="E6" t="s">
        <v>681</v>
      </c>
      <c r="H6" s="195">
        <v>400000</v>
      </c>
    </row>
    <row r="7" spans="1:11">
      <c r="A7">
        <v>3</v>
      </c>
      <c r="B7" t="s">
        <v>655</v>
      </c>
      <c r="C7" t="s">
        <v>136</v>
      </c>
      <c r="D7" t="s">
        <v>169</v>
      </c>
      <c r="E7" t="s">
        <v>682</v>
      </c>
      <c r="H7" s="195">
        <v>500000</v>
      </c>
    </row>
    <row r="8" spans="1:11">
      <c r="A8">
        <v>4</v>
      </c>
      <c r="B8" t="s">
        <v>656</v>
      </c>
      <c r="C8" t="s">
        <v>136</v>
      </c>
      <c r="D8" t="s">
        <v>169</v>
      </c>
      <c r="E8" t="s">
        <v>681</v>
      </c>
      <c r="H8" s="195">
        <v>200000</v>
      </c>
    </row>
    <row r="9" spans="1:11">
      <c r="A9">
        <v>5</v>
      </c>
      <c r="B9" t="s">
        <v>659</v>
      </c>
      <c r="C9" t="s">
        <v>136</v>
      </c>
      <c r="D9" t="s">
        <v>169</v>
      </c>
      <c r="E9" t="s">
        <v>683</v>
      </c>
      <c r="H9" s="195">
        <v>70000</v>
      </c>
    </row>
    <row r="10" spans="1:11">
      <c r="A10">
        <v>6</v>
      </c>
      <c r="B10" t="s">
        <v>661</v>
      </c>
      <c r="C10" t="s">
        <v>136</v>
      </c>
      <c r="D10" t="s">
        <v>169</v>
      </c>
      <c r="E10" t="s">
        <v>681</v>
      </c>
      <c r="H10" s="195">
        <v>550000</v>
      </c>
    </row>
    <row r="11" spans="1:11">
      <c r="A11">
        <v>7</v>
      </c>
      <c r="B11" t="s">
        <v>662</v>
      </c>
      <c r="C11" t="s">
        <v>136</v>
      </c>
      <c r="D11" t="s">
        <v>169</v>
      </c>
      <c r="E11" t="s">
        <v>684</v>
      </c>
      <c r="H11" s="195">
        <v>370000</v>
      </c>
    </row>
    <row r="12" spans="1:11">
      <c r="A12">
        <v>8</v>
      </c>
      <c r="B12" t="s">
        <v>663</v>
      </c>
      <c r="C12" t="s">
        <v>136</v>
      </c>
      <c r="D12" t="s">
        <v>169</v>
      </c>
      <c r="E12" t="s">
        <v>684</v>
      </c>
      <c r="H12" s="195">
        <v>300000</v>
      </c>
    </row>
    <row r="13" spans="1:11">
      <c r="A13">
        <v>9</v>
      </c>
      <c r="B13" t="s">
        <v>664</v>
      </c>
      <c r="C13" t="s">
        <v>136</v>
      </c>
      <c r="D13" t="s">
        <v>169</v>
      </c>
      <c r="E13" t="s">
        <v>684</v>
      </c>
      <c r="H13" s="195">
        <v>650000</v>
      </c>
    </row>
    <row r="14" spans="1:11">
      <c r="A14">
        <v>10</v>
      </c>
      <c r="B14" t="s">
        <v>666</v>
      </c>
      <c r="C14" t="s">
        <v>136</v>
      </c>
      <c r="D14" t="s">
        <v>169</v>
      </c>
      <c r="E14" t="s">
        <v>685</v>
      </c>
      <c r="H14" s="195">
        <v>900000</v>
      </c>
    </row>
    <row r="15" spans="1:11">
      <c r="A15">
        <v>11</v>
      </c>
      <c r="B15" t="s">
        <v>667</v>
      </c>
      <c r="C15" t="s">
        <v>136</v>
      </c>
      <c r="D15" t="s">
        <v>169</v>
      </c>
      <c r="E15" t="s">
        <v>684</v>
      </c>
      <c r="H15" s="195">
        <v>250000</v>
      </c>
    </row>
    <row r="16" spans="1:11">
      <c r="A16">
        <v>12</v>
      </c>
      <c r="B16" t="s">
        <v>668</v>
      </c>
      <c r="C16" t="s">
        <v>136</v>
      </c>
      <c r="D16" t="s">
        <v>169</v>
      </c>
      <c r="E16" t="s">
        <v>682</v>
      </c>
      <c r="H16" s="195">
        <v>2337000</v>
      </c>
    </row>
    <row r="17" spans="1:8">
      <c r="A17">
        <v>13</v>
      </c>
      <c r="B17" t="s">
        <v>669</v>
      </c>
      <c r="C17" t="s">
        <v>136</v>
      </c>
      <c r="D17" t="s">
        <v>169</v>
      </c>
      <c r="E17" t="s">
        <v>684</v>
      </c>
      <c r="H17" s="195">
        <v>250000</v>
      </c>
    </row>
    <row r="18" spans="1:8">
      <c r="A18">
        <v>14</v>
      </c>
      <c r="B18" t="s">
        <v>670</v>
      </c>
      <c r="C18" t="s">
        <v>136</v>
      </c>
      <c r="D18" t="s">
        <v>169</v>
      </c>
      <c r="E18" t="s">
        <v>684</v>
      </c>
      <c r="H18" s="195">
        <v>250000</v>
      </c>
    </row>
    <row r="19" spans="1:8">
      <c r="A19">
        <v>15</v>
      </c>
      <c r="B19" t="s">
        <v>672</v>
      </c>
      <c r="C19" t="s">
        <v>136</v>
      </c>
      <c r="D19" t="s">
        <v>169</v>
      </c>
      <c r="E19" t="s">
        <v>686</v>
      </c>
      <c r="H19" s="195">
        <v>500000</v>
      </c>
    </row>
    <row r="20" spans="1:8">
      <c r="A20">
        <v>16</v>
      </c>
      <c r="B20" t="s">
        <v>673</v>
      </c>
      <c r="C20" t="s">
        <v>136</v>
      </c>
      <c r="D20" t="s">
        <v>169</v>
      </c>
      <c r="E20" t="s">
        <v>684</v>
      </c>
      <c r="H20" s="195">
        <v>250000</v>
      </c>
    </row>
    <row r="21" spans="1:8">
      <c r="A21">
        <v>17</v>
      </c>
      <c r="B21" t="s">
        <v>674</v>
      </c>
      <c r="C21" t="s">
        <v>136</v>
      </c>
      <c r="D21" t="s">
        <v>169</v>
      </c>
      <c r="E21" t="s">
        <v>687</v>
      </c>
      <c r="H21" s="195">
        <v>390000</v>
      </c>
    </row>
    <row r="22" spans="1:8">
      <c r="A22">
        <v>18</v>
      </c>
      <c r="B22" t="s">
        <v>675</v>
      </c>
      <c r="C22" t="s">
        <v>136</v>
      </c>
      <c r="D22" t="s">
        <v>169</v>
      </c>
      <c r="E22" t="s">
        <v>682</v>
      </c>
      <c r="H22" s="195">
        <v>1300000</v>
      </c>
    </row>
    <row r="23" spans="1:8">
      <c r="A23">
        <v>19</v>
      </c>
      <c r="B23" t="s">
        <v>676</v>
      </c>
      <c r="C23" t="s">
        <v>136</v>
      </c>
      <c r="D23" t="s">
        <v>169</v>
      </c>
      <c r="E23" t="s">
        <v>682</v>
      </c>
      <c r="H23" s="195">
        <v>400000</v>
      </c>
    </row>
    <row r="24" spans="1:8">
      <c r="A24">
        <v>20</v>
      </c>
      <c r="B24" t="s">
        <v>677</v>
      </c>
      <c r="C24" t="s">
        <v>136</v>
      </c>
      <c r="D24" t="s">
        <v>169</v>
      </c>
      <c r="E24" t="s">
        <v>687</v>
      </c>
      <c r="H24" s="195">
        <v>400000</v>
      </c>
    </row>
    <row r="25" spans="1:8">
      <c r="A25">
        <v>21</v>
      </c>
      <c r="B25" t="s">
        <v>678</v>
      </c>
      <c r="C25" t="s">
        <v>136</v>
      </c>
      <c r="D25" t="s">
        <v>169</v>
      </c>
      <c r="E25" t="s">
        <v>282</v>
      </c>
      <c r="H25" s="195">
        <v>390000</v>
      </c>
    </row>
    <row r="26" spans="1:8">
      <c r="A26">
        <v>22</v>
      </c>
      <c r="B26" t="s">
        <v>679</v>
      </c>
      <c r="C26" t="s">
        <v>136</v>
      </c>
      <c r="D26" t="s">
        <v>169</v>
      </c>
      <c r="E26" t="s">
        <v>282</v>
      </c>
      <c r="H26" s="195">
        <v>738000</v>
      </c>
    </row>
    <row r="27" spans="1:8">
      <c r="A27">
        <v>23</v>
      </c>
    </row>
    <row r="28" spans="1:8">
      <c r="A28">
        <v>24</v>
      </c>
    </row>
    <row r="29" spans="1:8">
      <c r="A29">
        <v>25</v>
      </c>
    </row>
    <row r="30" spans="1:8">
      <c r="A30">
        <v>26</v>
      </c>
    </row>
    <row r="31" spans="1:8">
      <c r="A31">
        <v>27</v>
      </c>
    </row>
    <row r="32" spans="1:8">
      <c r="A32">
        <v>28</v>
      </c>
    </row>
    <row r="33" spans="1:1">
      <c r="A33">
        <v>29</v>
      </c>
    </row>
    <row r="34" spans="1:1">
      <c r="A34">
        <v>30</v>
      </c>
    </row>
    <row r="35" spans="1:1">
      <c r="A35">
        <v>31</v>
      </c>
    </row>
    <row r="36" spans="1:1">
      <c r="A36">
        <v>32</v>
      </c>
    </row>
    <row r="37" spans="1:1">
      <c r="A37">
        <v>33</v>
      </c>
    </row>
    <row r="38" spans="1:1">
      <c r="A38">
        <v>34</v>
      </c>
    </row>
    <row r="39" spans="1:1">
      <c r="A39">
        <v>35</v>
      </c>
    </row>
    <row r="40" spans="1:1">
      <c r="A40">
        <v>36</v>
      </c>
    </row>
    <row r="41" spans="1:1">
      <c r="A41">
        <v>37</v>
      </c>
    </row>
    <row r="42" spans="1:1">
      <c r="A42">
        <v>38</v>
      </c>
    </row>
    <row r="43" spans="1:1">
      <c r="A43">
        <v>39</v>
      </c>
    </row>
    <row r="44" spans="1:1">
      <c r="A44">
        <v>40</v>
      </c>
    </row>
    <row r="45" spans="1:1">
      <c r="A45">
        <v>41</v>
      </c>
    </row>
    <row r="46" spans="1:1">
      <c r="A46">
        <v>42</v>
      </c>
    </row>
    <row r="47" spans="1:1">
      <c r="A47">
        <v>43</v>
      </c>
    </row>
    <row r="48" spans="1:1">
      <c r="A48">
        <v>44</v>
      </c>
    </row>
    <row r="49" spans="1:1">
      <c r="A49">
        <v>45</v>
      </c>
    </row>
    <row r="50" spans="1:1">
      <c r="A50">
        <v>46</v>
      </c>
    </row>
    <row r="51" spans="1:1">
      <c r="A51">
        <v>47</v>
      </c>
    </row>
    <row r="52" spans="1:1">
      <c r="A52">
        <v>48</v>
      </c>
    </row>
    <row r="53" spans="1:1">
      <c r="A53">
        <v>49</v>
      </c>
    </row>
    <row r="54" spans="1:1">
      <c r="A54">
        <v>50</v>
      </c>
    </row>
    <row r="55" spans="1:1">
      <c r="A55">
        <v>51</v>
      </c>
    </row>
    <row r="56" spans="1:1">
      <c r="A56">
        <v>52</v>
      </c>
    </row>
  </sheetData>
  <mergeCells count="1">
    <mergeCell ref="B2:H2"/>
  </mergeCells>
  <dataValidations count="2">
    <dataValidation type="list" allowBlank="1" showInputMessage="1" showErrorMessage="1" sqref="C5:C56" xr:uid="{00000000-0002-0000-1C00-000000000000}">
      <formula1>"zakup,relokacja"</formula1>
    </dataValidation>
    <dataValidation type="list" allowBlank="1" showInputMessage="1" showErrorMessage="1" sqref="D5:D56" xr:uid="{00000000-0002-0000-1C00-000001000000}">
      <formula1>"przetarg"</formula1>
    </dataValidation>
  </dataValidations>
  <pageMargins left="0.7" right="0.7" top="0.75" bottom="0.75" header="0.3" footer="0.3"/>
  <pageSetup paperSize="9" orientation="portrait"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Arkusz30">
    <pageSetUpPr fitToPage="1"/>
  </sheetPr>
  <dimension ref="A2:L90"/>
  <sheetViews>
    <sheetView showGridLines="0" zoomScale="85" zoomScaleNormal="85" workbookViewId="0">
      <selection activeCell="B44" sqref="B44"/>
    </sheetView>
  </sheetViews>
  <sheetFormatPr defaultColWidth="8.85546875" defaultRowHeight="15"/>
  <cols>
    <col min="1" max="1" width="9.7109375" style="169" customWidth="1"/>
    <col min="2" max="2" width="61.42578125" style="169"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2" s="276" customFormat="1">
      <c r="A2" s="276" t="s">
        <v>94</v>
      </c>
      <c r="B2" s="279" t="s">
        <v>95</v>
      </c>
      <c r="C2" s="280"/>
      <c r="D2" s="280"/>
      <c r="E2" s="280"/>
      <c r="F2" s="280"/>
      <c r="G2" s="280"/>
      <c r="H2" s="280"/>
    </row>
    <row r="3" spans="1:12">
      <c r="A3" s="169" t="s">
        <v>176</v>
      </c>
      <c r="B3" s="278">
        <f>SUM(Tabela11112[Planowany budżet w '[zł']])</f>
        <v>0</v>
      </c>
      <c r="C3" s="275"/>
      <c r="D3" s="275"/>
      <c r="E3" s="275"/>
      <c r="F3" s="275"/>
      <c r="G3" s="275"/>
      <c r="H3" s="275"/>
    </row>
    <row r="4" spans="1:12">
      <c r="A4" s="169" t="s">
        <v>96</v>
      </c>
      <c r="B4" s="278"/>
      <c r="C4" s="275"/>
      <c r="D4" s="275"/>
      <c r="E4" s="275"/>
      <c r="F4" s="275"/>
      <c r="G4" s="275"/>
      <c r="H4" s="275"/>
    </row>
    <row r="5" spans="1:12" s="276" customFormat="1">
      <c r="B5" s="277"/>
      <c r="C5" s="277"/>
      <c r="D5" s="277"/>
      <c r="E5" s="277"/>
      <c r="F5" s="277"/>
      <c r="G5" s="277"/>
      <c r="H5" s="277"/>
    </row>
    <row r="6" spans="1:12">
      <c r="B6" s="389"/>
      <c r="C6" s="389"/>
      <c r="D6" s="389"/>
      <c r="E6" s="389"/>
      <c r="F6" s="389"/>
      <c r="G6" s="389"/>
      <c r="H6" s="389"/>
    </row>
    <row r="7" spans="1:12"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row>
    <row r="8" spans="1:12" ht="14.25" customHeight="1" thickTop="1">
      <c r="A8" s="286">
        <v>1</v>
      </c>
      <c r="B8" s="287"/>
      <c r="C8" s="286"/>
      <c r="D8" s="286"/>
      <c r="E8" s="286"/>
      <c r="F8" s="288"/>
      <c r="G8" s="286"/>
      <c r="H8" s="289"/>
      <c r="I8" s="286"/>
      <c r="J8" s="286"/>
      <c r="K8" s="286"/>
      <c r="L8" s="286"/>
    </row>
    <row r="9" spans="1:12" ht="14.25" customHeight="1">
      <c r="A9" s="286">
        <v>2</v>
      </c>
      <c r="B9" s="287"/>
      <c r="C9" s="286"/>
      <c r="D9" s="286"/>
      <c r="E9" s="286"/>
      <c r="F9" s="290"/>
      <c r="G9" s="286"/>
      <c r="H9" s="291"/>
      <c r="I9" s="286"/>
      <c r="J9" s="286"/>
      <c r="K9" s="286"/>
      <c r="L9" s="286"/>
    </row>
    <row r="10" spans="1:12" ht="14.25" customHeight="1">
      <c r="A10" s="286">
        <v>3</v>
      </c>
      <c r="B10" s="287"/>
      <c r="C10" s="286"/>
      <c r="D10" s="286"/>
      <c r="E10" s="286"/>
      <c r="F10" s="290"/>
      <c r="G10" s="286"/>
      <c r="H10" s="291"/>
      <c r="I10" s="286"/>
      <c r="J10" s="286"/>
      <c r="K10" s="286"/>
      <c r="L10" s="286"/>
    </row>
    <row r="11" spans="1:12" ht="14.25" customHeight="1">
      <c r="A11" s="286">
        <v>4</v>
      </c>
      <c r="B11" s="287"/>
      <c r="C11" s="286"/>
      <c r="D11" s="286"/>
      <c r="E11" s="286"/>
      <c r="F11" s="290"/>
      <c r="G11" s="286"/>
      <c r="H11" s="289"/>
      <c r="I11" s="286"/>
      <c r="J11" s="286"/>
      <c r="K11" s="286"/>
      <c r="L11" s="286"/>
    </row>
    <row r="12" spans="1:12" ht="14.25" customHeight="1">
      <c r="A12" s="286">
        <v>5</v>
      </c>
      <c r="B12" s="287"/>
      <c r="C12" s="286"/>
      <c r="D12" s="286"/>
      <c r="E12" s="286"/>
      <c r="F12" s="290"/>
      <c r="G12" s="286"/>
      <c r="H12" s="286"/>
      <c r="I12" s="286"/>
      <c r="J12" s="286"/>
      <c r="K12" s="286"/>
      <c r="L12" s="286"/>
    </row>
    <row r="13" spans="1:12" ht="14.25" customHeight="1">
      <c r="A13" s="286">
        <v>6</v>
      </c>
      <c r="B13" s="287"/>
      <c r="C13" s="286"/>
      <c r="D13" s="286"/>
      <c r="E13" s="286"/>
      <c r="F13" s="290"/>
      <c r="G13" s="286"/>
      <c r="H13" s="286"/>
      <c r="I13" s="286"/>
      <c r="J13" s="286"/>
      <c r="K13" s="286"/>
      <c r="L13" s="286"/>
    </row>
    <row r="14" spans="1:12" ht="14.25" customHeight="1">
      <c r="A14" s="286">
        <v>7</v>
      </c>
      <c r="B14" s="292"/>
      <c r="C14" s="286"/>
      <c r="D14" s="286"/>
      <c r="E14" s="286"/>
      <c r="F14" s="290"/>
      <c r="G14" s="286"/>
      <c r="H14" s="286"/>
      <c r="I14" s="286"/>
      <c r="J14" s="286"/>
      <c r="K14" s="286"/>
      <c r="L14" s="286"/>
    </row>
    <row r="15" spans="1:12" ht="14.25" customHeight="1">
      <c r="A15" s="286">
        <v>8</v>
      </c>
      <c r="B15" s="287"/>
      <c r="C15" s="286"/>
      <c r="D15" s="286"/>
      <c r="E15" s="286"/>
      <c r="F15" s="290"/>
      <c r="G15" s="286"/>
      <c r="H15" s="286"/>
      <c r="I15" s="286"/>
      <c r="J15" s="286"/>
      <c r="K15" s="286"/>
      <c r="L15" s="286"/>
    </row>
    <row r="16" spans="1:12" ht="14.25" customHeight="1">
      <c r="A16" s="286">
        <v>9</v>
      </c>
      <c r="B16" s="287"/>
      <c r="C16" s="286"/>
      <c r="D16" s="286"/>
      <c r="E16" s="286"/>
      <c r="F16" s="290"/>
      <c r="G16" s="286"/>
      <c r="H16" s="286"/>
      <c r="I16" s="286"/>
      <c r="J16" s="286"/>
      <c r="K16" s="286"/>
      <c r="L16" s="286"/>
    </row>
    <row r="17" spans="1:12" ht="14.25" customHeight="1">
      <c r="A17" s="286">
        <v>10</v>
      </c>
      <c r="B17" s="292"/>
      <c r="C17" s="286"/>
      <c r="D17" s="286"/>
      <c r="E17" s="286"/>
      <c r="F17" s="290"/>
      <c r="G17" s="286"/>
      <c r="H17" s="286"/>
      <c r="I17" s="286"/>
      <c r="J17" s="286"/>
      <c r="K17" s="286"/>
      <c r="L17" s="286"/>
    </row>
    <row r="18" spans="1:12" ht="14.25" customHeight="1">
      <c r="A18" s="286">
        <v>11</v>
      </c>
      <c r="B18" s="292"/>
      <c r="C18" s="286"/>
      <c r="D18" s="286"/>
      <c r="E18" s="286"/>
      <c r="F18" s="290"/>
      <c r="G18" s="286"/>
      <c r="H18" s="286"/>
      <c r="I18" s="286"/>
      <c r="J18" s="286"/>
      <c r="K18" s="286"/>
      <c r="L18" s="286"/>
    </row>
    <row r="19" spans="1:12" ht="14.25" customHeight="1">
      <c r="A19" s="286">
        <v>12</v>
      </c>
      <c r="B19" s="287"/>
      <c r="C19" s="286"/>
      <c r="D19" s="286"/>
      <c r="E19" s="286"/>
      <c r="F19" s="290"/>
      <c r="G19" s="293"/>
      <c r="H19" s="286"/>
      <c r="I19" s="286"/>
      <c r="J19" s="286"/>
      <c r="K19" s="286"/>
      <c r="L19" s="286"/>
    </row>
    <row r="20" spans="1:12" ht="14.25" customHeight="1">
      <c r="A20" s="286">
        <v>13</v>
      </c>
      <c r="B20" s="287"/>
      <c r="C20" s="286"/>
      <c r="D20" s="286"/>
      <c r="E20" s="286"/>
      <c r="F20" s="290"/>
      <c r="G20" s="293"/>
      <c r="H20" s="286"/>
      <c r="I20" s="286"/>
      <c r="J20" s="286"/>
      <c r="K20" s="286"/>
      <c r="L20" s="286"/>
    </row>
    <row r="21" spans="1:12" ht="14.25" customHeight="1">
      <c r="A21" s="286">
        <v>14</v>
      </c>
      <c r="B21" s="287"/>
      <c r="C21" s="286"/>
      <c r="D21" s="286"/>
      <c r="E21" s="286"/>
      <c r="F21" s="290"/>
      <c r="G21" s="286"/>
      <c r="H21" s="286"/>
      <c r="I21" s="286"/>
      <c r="J21" s="286"/>
      <c r="K21" s="286"/>
      <c r="L21" s="286"/>
    </row>
    <row r="22" spans="1:12" ht="14.25" customHeight="1">
      <c r="A22" s="286">
        <v>15</v>
      </c>
      <c r="B22" s="292"/>
      <c r="C22" s="286"/>
      <c r="D22" s="286"/>
      <c r="E22" s="286"/>
      <c r="F22" s="290"/>
      <c r="G22" s="286"/>
      <c r="H22" s="286"/>
      <c r="I22" s="286"/>
      <c r="J22" s="286"/>
      <c r="K22" s="286"/>
      <c r="L22" s="286"/>
    </row>
    <row r="23" spans="1:12" ht="14.25" customHeight="1">
      <c r="A23" s="286">
        <v>16</v>
      </c>
      <c r="B23" s="292"/>
      <c r="C23" s="286"/>
      <c r="D23" s="286"/>
      <c r="E23" s="286"/>
      <c r="F23" s="290"/>
      <c r="G23" s="286"/>
      <c r="H23" s="286"/>
      <c r="I23" s="286"/>
      <c r="J23" s="286"/>
      <c r="K23" s="286"/>
      <c r="L23" s="286"/>
    </row>
    <row r="24" spans="1:12" ht="14.25" customHeight="1">
      <c r="A24" s="286">
        <v>17</v>
      </c>
      <c r="B24" s="287"/>
      <c r="C24" s="286"/>
      <c r="D24" s="286"/>
      <c r="E24" s="286"/>
      <c r="F24" s="290"/>
      <c r="G24" s="286"/>
      <c r="H24" s="286"/>
      <c r="I24" s="286"/>
      <c r="J24" s="286"/>
      <c r="K24" s="286"/>
      <c r="L24" s="286"/>
    </row>
    <row r="25" spans="1:12" ht="14.25" customHeight="1">
      <c r="A25" s="286">
        <v>18</v>
      </c>
      <c r="B25" s="287"/>
      <c r="C25" s="286"/>
      <c r="D25" s="286"/>
      <c r="E25" s="286"/>
      <c r="F25" s="290"/>
      <c r="G25" s="286"/>
      <c r="H25" s="286"/>
      <c r="I25" s="286"/>
      <c r="J25" s="286"/>
      <c r="K25" s="286"/>
      <c r="L25" s="286"/>
    </row>
    <row r="26" spans="1:12" ht="14.25" customHeight="1">
      <c r="A26" s="286">
        <v>19</v>
      </c>
      <c r="B26" s="287"/>
      <c r="C26" s="286"/>
      <c r="D26" s="286"/>
      <c r="E26" s="286"/>
      <c r="F26" s="290"/>
      <c r="G26" s="286"/>
      <c r="H26" s="286"/>
      <c r="I26" s="286"/>
      <c r="J26" s="286"/>
      <c r="K26" s="286"/>
      <c r="L26" s="286"/>
    </row>
    <row r="27" spans="1:12" ht="14.25" customHeight="1">
      <c r="A27" s="286">
        <v>20</v>
      </c>
      <c r="B27" s="292"/>
      <c r="C27" s="286"/>
      <c r="D27" s="286"/>
      <c r="E27" s="286"/>
      <c r="F27" s="294"/>
      <c r="G27" s="286"/>
      <c r="H27" s="295"/>
      <c r="I27" s="286"/>
      <c r="J27" s="286"/>
      <c r="K27" s="286"/>
      <c r="L27" s="286"/>
    </row>
    <row r="28" spans="1:12" ht="14.25" customHeight="1">
      <c r="A28" s="286">
        <v>21</v>
      </c>
      <c r="B28" s="296"/>
      <c r="C28" s="286"/>
      <c r="D28" s="286"/>
      <c r="E28" s="286"/>
      <c r="F28" s="294"/>
      <c r="G28" s="286"/>
      <c r="H28" s="286"/>
      <c r="I28" s="286"/>
      <c r="J28" s="286"/>
      <c r="K28" s="286"/>
      <c r="L28" s="286"/>
    </row>
    <row r="29" spans="1:12" ht="14.25" customHeight="1">
      <c r="A29" s="286">
        <v>22</v>
      </c>
      <c r="B29" s="296"/>
      <c r="C29" s="286"/>
      <c r="D29" s="286"/>
      <c r="E29" s="286"/>
      <c r="F29" s="294"/>
      <c r="G29" s="286"/>
      <c r="H29" s="286"/>
      <c r="I29" s="286"/>
      <c r="J29" s="286"/>
      <c r="K29" s="286"/>
      <c r="L29" s="286"/>
    </row>
    <row r="30" spans="1:12" ht="14.25" customHeight="1">
      <c r="A30" s="286">
        <v>23</v>
      </c>
      <c r="B30" s="296"/>
      <c r="C30" s="286"/>
      <c r="D30" s="286"/>
      <c r="E30" s="286"/>
      <c r="F30" s="294"/>
      <c r="G30" s="286"/>
      <c r="H30" s="286"/>
      <c r="I30" s="286"/>
      <c r="J30" s="286"/>
      <c r="K30" s="286"/>
      <c r="L30" s="286"/>
    </row>
    <row r="31" spans="1:12" ht="14.25" customHeight="1">
      <c r="A31" s="286">
        <v>24</v>
      </c>
      <c r="B31" s="292"/>
      <c r="C31" s="286"/>
      <c r="D31" s="286"/>
      <c r="E31" s="286"/>
      <c r="F31" s="294"/>
      <c r="G31" s="286"/>
      <c r="H31" s="286"/>
      <c r="I31" s="286"/>
      <c r="J31" s="286"/>
      <c r="K31" s="286"/>
      <c r="L31" s="286"/>
    </row>
    <row r="32" spans="1:12" ht="14.25" customHeight="1">
      <c r="A32" s="286">
        <v>25</v>
      </c>
      <c r="B32" s="296"/>
      <c r="C32" s="286"/>
      <c r="D32" s="286"/>
      <c r="E32" s="286"/>
      <c r="F32" s="294"/>
      <c r="G32" s="286"/>
      <c r="H32" s="286"/>
      <c r="I32" s="286"/>
      <c r="J32" s="286"/>
      <c r="K32" s="286"/>
      <c r="L32" s="286"/>
    </row>
    <row r="33" spans="1:12" ht="15.75">
      <c r="A33" s="286">
        <v>26</v>
      </c>
      <c r="B33" s="296"/>
      <c r="C33" s="286"/>
      <c r="D33" s="286"/>
      <c r="E33" s="286"/>
      <c r="F33" s="294"/>
      <c r="G33" s="286"/>
      <c r="H33" s="286"/>
      <c r="I33" s="286"/>
      <c r="J33" s="297"/>
      <c r="K33" s="286"/>
      <c r="L33" s="298"/>
    </row>
    <row r="34" spans="1:12">
      <c r="A34" s="286">
        <v>44</v>
      </c>
      <c r="B34" s="287"/>
      <c r="C34" s="286"/>
      <c r="D34" s="286"/>
      <c r="E34" s="286"/>
      <c r="F34" s="294"/>
      <c r="G34" s="286"/>
      <c r="H34" s="286"/>
      <c r="I34" s="286"/>
      <c r="J34" s="286"/>
      <c r="K34" s="286"/>
      <c r="L34" s="286"/>
    </row>
    <row r="35" spans="1:12">
      <c r="A35" s="286">
        <v>45</v>
      </c>
      <c r="B35" s="287"/>
      <c r="C35" s="286"/>
      <c r="D35" s="286"/>
      <c r="E35" s="286"/>
      <c r="F35" s="294"/>
      <c r="G35" s="286"/>
      <c r="H35" s="286"/>
      <c r="I35" s="286"/>
      <c r="J35" s="286"/>
      <c r="K35" s="286"/>
      <c r="L35" s="286"/>
    </row>
    <row r="36" spans="1:12">
      <c r="A36" s="286">
        <v>46</v>
      </c>
      <c r="B36" s="287"/>
      <c r="C36" s="286"/>
      <c r="D36" s="286"/>
      <c r="E36" s="286"/>
      <c r="F36" s="294"/>
      <c r="G36" s="286"/>
      <c r="H36" s="286"/>
      <c r="I36" s="286"/>
      <c r="J36" s="286"/>
      <c r="K36" s="286"/>
      <c r="L36" s="286"/>
    </row>
    <row r="37" spans="1:12">
      <c r="A37" s="286">
        <v>47</v>
      </c>
      <c r="B37" s="287"/>
      <c r="C37" s="286"/>
      <c r="D37" s="286"/>
      <c r="E37" s="286"/>
      <c r="F37" s="294"/>
      <c r="G37" s="286"/>
      <c r="H37" s="286"/>
      <c r="I37" s="286"/>
      <c r="J37" s="286"/>
      <c r="K37" s="286"/>
      <c r="L37" s="286"/>
    </row>
    <row r="38" spans="1:12">
      <c r="A38" s="286">
        <v>48</v>
      </c>
      <c r="B38" s="287"/>
      <c r="C38" s="286"/>
      <c r="D38" s="286"/>
      <c r="E38" s="286"/>
      <c r="F38" s="294"/>
      <c r="G38" s="286"/>
      <c r="H38" s="286"/>
      <c r="I38" s="286"/>
      <c r="J38" s="286"/>
      <c r="K38" s="286"/>
      <c r="L38" s="286"/>
    </row>
    <row r="39" spans="1:12">
      <c r="A39" s="286">
        <v>49</v>
      </c>
      <c r="B39" s="287"/>
      <c r="C39" s="286"/>
      <c r="D39" s="286"/>
      <c r="E39" s="286"/>
      <c r="F39" s="294"/>
      <c r="G39" s="286"/>
      <c r="H39" s="286"/>
      <c r="I39" s="286"/>
      <c r="J39" s="286"/>
      <c r="K39" s="286"/>
      <c r="L39" s="286"/>
    </row>
    <row r="40" spans="1:12">
      <c r="A40" s="286">
        <v>50</v>
      </c>
      <c r="B40" s="287"/>
      <c r="C40" s="286"/>
      <c r="D40" s="286"/>
      <c r="E40" s="286"/>
      <c r="F40" s="294"/>
      <c r="G40" s="286"/>
      <c r="H40" s="286"/>
      <c r="I40" s="286"/>
      <c r="J40" s="286"/>
      <c r="K40" s="286"/>
      <c r="L40" s="286"/>
    </row>
    <row r="41" spans="1:12">
      <c r="A41" s="286">
        <v>51</v>
      </c>
      <c r="B41" s="287"/>
      <c r="C41" s="286"/>
      <c r="D41" s="286"/>
      <c r="E41" s="286"/>
      <c r="F41" s="290"/>
      <c r="G41" s="286"/>
      <c r="H41" s="286"/>
      <c r="I41" s="286"/>
      <c r="J41" s="286"/>
      <c r="K41" s="286"/>
      <c r="L41" s="286"/>
    </row>
    <row r="42" spans="1:12">
      <c r="A42" s="286">
        <v>52</v>
      </c>
      <c r="B42" s="287"/>
      <c r="C42" s="286"/>
      <c r="D42" s="286"/>
      <c r="E42" s="286"/>
      <c r="F42" s="290"/>
      <c r="G42" s="286"/>
      <c r="H42" s="286"/>
      <c r="I42" s="286"/>
      <c r="J42" s="286"/>
      <c r="K42" s="286"/>
      <c r="L42" s="286"/>
    </row>
    <row r="43" spans="1:12">
      <c r="A43" s="286">
        <v>53</v>
      </c>
      <c r="B43" s="287"/>
      <c r="C43" s="286"/>
      <c r="D43" s="286"/>
      <c r="E43" s="286"/>
      <c r="F43" s="290"/>
      <c r="G43" s="286"/>
      <c r="H43" s="286"/>
      <c r="I43" s="286"/>
      <c r="J43" s="286"/>
      <c r="K43" s="286"/>
      <c r="L43" s="286"/>
    </row>
    <row r="44" spans="1:12">
      <c r="A44" s="286">
        <v>54</v>
      </c>
      <c r="B44" s="287"/>
      <c r="C44" s="286"/>
      <c r="D44" s="286"/>
      <c r="E44" s="286"/>
      <c r="F44" s="290"/>
      <c r="G44" s="286"/>
      <c r="H44" s="286"/>
      <c r="I44" s="286"/>
      <c r="J44" s="286"/>
      <c r="K44" s="286"/>
      <c r="L44" s="286"/>
    </row>
    <row r="45" spans="1:12">
      <c r="A45" s="286">
        <v>55</v>
      </c>
      <c r="B45" s="287"/>
      <c r="C45" s="286"/>
      <c r="D45" s="286"/>
      <c r="E45" s="286"/>
      <c r="F45" s="290"/>
      <c r="G45" s="286"/>
      <c r="H45" s="286"/>
      <c r="I45" s="286"/>
      <c r="J45" s="286"/>
      <c r="K45" s="286"/>
      <c r="L45" s="286"/>
    </row>
    <row r="46" spans="1:12">
      <c r="A46" s="286">
        <v>56</v>
      </c>
      <c r="B46" s="287"/>
      <c r="C46" s="286"/>
      <c r="D46" s="286"/>
      <c r="E46" s="286"/>
      <c r="F46" s="290"/>
      <c r="G46" s="286"/>
      <c r="H46" s="286"/>
      <c r="I46" s="286"/>
      <c r="J46" s="286"/>
      <c r="K46" s="286"/>
      <c r="L46" s="286"/>
    </row>
    <row r="47" spans="1:12">
      <c r="A47" s="286">
        <v>57</v>
      </c>
      <c r="B47" s="287"/>
      <c r="C47" s="286"/>
      <c r="D47" s="286"/>
      <c r="E47" s="286"/>
      <c r="F47" s="290"/>
      <c r="G47" s="286"/>
      <c r="H47" s="286"/>
      <c r="I47" s="286"/>
      <c r="J47" s="286"/>
      <c r="K47" s="286"/>
      <c r="L47" s="286"/>
    </row>
    <row r="48" spans="1:12">
      <c r="A48" s="286">
        <v>58</v>
      </c>
      <c r="B48" s="287"/>
      <c r="C48" s="286"/>
      <c r="D48" s="286"/>
      <c r="E48" s="286"/>
      <c r="F48" s="290"/>
      <c r="G48" s="286"/>
      <c r="H48" s="286"/>
      <c r="I48" s="286"/>
      <c r="J48" s="286"/>
      <c r="K48" s="286"/>
      <c r="L48" s="286"/>
    </row>
    <row r="49" spans="1:12">
      <c r="A49" s="286">
        <v>59</v>
      </c>
      <c r="B49" s="287"/>
      <c r="C49" s="286"/>
      <c r="D49" s="286"/>
      <c r="E49" s="286"/>
      <c r="F49" s="290"/>
      <c r="G49" s="286"/>
      <c r="H49" s="286"/>
      <c r="I49" s="286"/>
      <c r="J49" s="286"/>
      <c r="K49" s="286"/>
      <c r="L49" s="286"/>
    </row>
    <row r="50" spans="1:12">
      <c r="A50" s="286">
        <v>60</v>
      </c>
      <c r="B50" s="287"/>
      <c r="C50" s="286"/>
      <c r="D50" s="286"/>
      <c r="E50" s="286"/>
      <c r="F50" s="290"/>
      <c r="G50" s="286"/>
      <c r="H50" s="286"/>
      <c r="I50" s="286"/>
      <c r="J50" s="286"/>
      <c r="K50" s="286"/>
      <c r="L50" s="286"/>
    </row>
    <row r="51" spans="1:12">
      <c r="A51" s="286">
        <v>61</v>
      </c>
      <c r="B51" s="287"/>
      <c r="C51" s="286"/>
      <c r="D51" s="286"/>
      <c r="E51" s="286"/>
      <c r="F51" s="290"/>
      <c r="G51" s="286"/>
      <c r="H51" s="286"/>
      <c r="I51" s="286"/>
      <c r="J51" s="286"/>
      <c r="K51" s="286"/>
      <c r="L51" s="286"/>
    </row>
    <row r="52" spans="1:12">
      <c r="A52" s="286">
        <v>62</v>
      </c>
      <c r="B52" s="287"/>
      <c r="C52" s="286"/>
      <c r="D52" s="286"/>
      <c r="E52" s="286"/>
      <c r="F52" s="290"/>
      <c r="G52" s="286"/>
      <c r="H52" s="286"/>
      <c r="I52" s="286"/>
      <c r="J52" s="286"/>
      <c r="K52" s="286"/>
      <c r="L52" s="286"/>
    </row>
    <row r="53" spans="1:12">
      <c r="A53" s="286">
        <v>63</v>
      </c>
      <c r="B53" s="287"/>
      <c r="C53" s="286"/>
      <c r="D53" s="286"/>
      <c r="E53" s="286"/>
      <c r="F53" s="290"/>
      <c r="G53" s="286"/>
      <c r="H53" s="286"/>
      <c r="I53" s="286"/>
      <c r="J53" s="286"/>
      <c r="K53" s="286"/>
      <c r="L53" s="286"/>
    </row>
    <row r="54" spans="1:12">
      <c r="A54" s="286">
        <v>64</v>
      </c>
      <c r="B54" s="287"/>
      <c r="C54" s="286"/>
      <c r="D54" s="286"/>
      <c r="E54" s="286"/>
      <c r="F54" s="290"/>
      <c r="G54" s="286"/>
      <c r="H54" s="286"/>
      <c r="I54" s="286"/>
      <c r="J54" s="286"/>
      <c r="K54" s="286"/>
      <c r="L54" s="286"/>
    </row>
    <row r="55" spans="1:12">
      <c r="A55" s="286">
        <v>65</v>
      </c>
      <c r="B55" s="287"/>
      <c r="C55" s="286"/>
      <c r="D55" s="286"/>
      <c r="E55" s="286"/>
      <c r="F55" s="290"/>
      <c r="G55" s="286"/>
      <c r="H55" s="286"/>
      <c r="I55" s="286"/>
      <c r="J55" s="286"/>
      <c r="K55" s="286"/>
      <c r="L55" s="286"/>
    </row>
    <row r="56" spans="1:12">
      <c r="A56" s="286">
        <v>66</v>
      </c>
      <c r="B56" s="287"/>
      <c r="C56" s="286"/>
      <c r="D56" s="286"/>
      <c r="E56" s="286"/>
      <c r="F56" s="290"/>
      <c r="G56" s="286"/>
      <c r="H56" s="286"/>
      <c r="I56" s="286"/>
      <c r="J56" s="286"/>
      <c r="K56" s="286"/>
      <c r="L56" s="286"/>
    </row>
    <row r="57" spans="1:12">
      <c r="A57" s="286">
        <v>67</v>
      </c>
      <c r="B57" s="287"/>
      <c r="C57" s="286"/>
      <c r="D57" s="286"/>
      <c r="E57" s="286"/>
      <c r="F57" s="290"/>
      <c r="G57" s="286"/>
      <c r="H57" s="286"/>
      <c r="I57" s="286"/>
      <c r="J57" s="286"/>
      <c r="K57" s="286"/>
      <c r="L57" s="286"/>
    </row>
    <row r="58" spans="1:12">
      <c r="A58" s="286">
        <v>68</v>
      </c>
      <c r="B58" s="287"/>
      <c r="C58" s="286"/>
      <c r="D58" s="286"/>
      <c r="E58" s="286"/>
      <c r="F58" s="290"/>
      <c r="G58" s="286"/>
      <c r="H58" s="286"/>
      <c r="I58" s="286"/>
      <c r="J58" s="286"/>
      <c r="K58" s="286"/>
      <c r="L58" s="286"/>
    </row>
    <row r="59" spans="1:12">
      <c r="A59" s="286">
        <v>69</v>
      </c>
      <c r="B59" s="287"/>
      <c r="C59" s="286"/>
      <c r="D59" s="286"/>
      <c r="E59" s="286"/>
      <c r="F59" s="290"/>
      <c r="G59" s="286"/>
      <c r="H59" s="286"/>
      <c r="I59" s="286"/>
      <c r="J59" s="286"/>
      <c r="K59" s="286"/>
      <c r="L59" s="286"/>
    </row>
    <row r="60" spans="1:12">
      <c r="A60" s="286">
        <v>70</v>
      </c>
      <c r="B60" s="287"/>
      <c r="C60" s="286"/>
      <c r="D60" s="286"/>
      <c r="E60" s="286"/>
      <c r="F60" s="290"/>
      <c r="G60" s="286"/>
      <c r="H60" s="286"/>
      <c r="I60" s="286"/>
      <c r="J60" s="286"/>
      <c r="K60" s="286"/>
      <c r="L60" s="286"/>
    </row>
    <row r="61" spans="1:12">
      <c r="A61" s="286">
        <v>71</v>
      </c>
      <c r="B61" s="287"/>
      <c r="C61" s="286"/>
      <c r="D61" s="286"/>
      <c r="E61" s="286"/>
      <c r="F61" s="290"/>
      <c r="G61" s="286"/>
      <c r="H61" s="286"/>
      <c r="I61" s="286"/>
      <c r="J61" s="286"/>
      <c r="K61" s="286"/>
      <c r="L61" s="286"/>
    </row>
    <row r="62" spans="1:12">
      <c r="A62" s="286">
        <v>72</v>
      </c>
      <c r="B62" s="287"/>
      <c r="C62" s="286"/>
      <c r="D62" s="286"/>
      <c r="E62" s="286"/>
      <c r="F62" s="290"/>
      <c r="G62" s="286"/>
      <c r="H62" s="286"/>
      <c r="I62" s="286"/>
      <c r="J62" s="286"/>
      <c r="K62" s="286"/>
      <c r="L62" s="286"/>
    </row>
    <row r="63" spans="1:12">
      <c r="A63" s="286">
        <v>73</v>
      </c>
      <c r="B63" s="287"/>
      <c r="C63" s="286"/>
      <c r="D63" s="286"/>
      <c r="E63" s="286"/>
      <c r="F63" s="290"/>
      <c r="G63" s="286"/>
      <c r="H63" s="286"/>
      <c r="I63" s="286"/>
      <c r="J63" s="286"/>
      <c r="K63" s="286"/>
      <c r="L63" s="286"/>
    </row>
    <row r="64" spans="1:12">
      <c r="A64" s="286">
        <v>74</v>
      </c>
      <c r="B64" s="287"/>
      <c r="C64" s="286"/>
      <c r="D64" s="286"/>
      <c r="E64" s="286"/>
      <c r="F64" s="290"/>
      <c r="G64" s="286"/>
      <c r="H64" s="286"/>
      <c r="I64" s="286"/>
      <c r="J64" s="286"/>
      <c r="K64" s="286"/>
      <c r="L64" s="286"/>
    </row>
    <row r="65" spans="1:12">
      <c r="A65" s="286">
        <v>75</v>
      </c>
      <c r="B65" s="287"/>
      <c r="C65" s="286"/>
      <c r="D65" s="286"/>
      <c r="E65" s="286"/>
      <c r="F65" s="290"/>
      <c r="G65" s="286"/>
      <c r="H65" s="286"/>
      <c r="I65" s="286"/>
      <c r="J65" s="286"/>
      <c r="K65" s="286"/>
      <c r="L65" s="286"/>
    </row>
    <row r="66" spans="1:12">
      <c r="A66" s="286">
        <v>76</v>
      </c>
      <c r="B66" s="287"/>
      <c r="C66" s="286"/>
      <c r="D66" s="286"/>
      <c r="E66" s="286"/>
      <c r="F66" s="290"/>
      <c r="G66" s="286"/>
      <c r="H66" s="286"/>
      <c r="I66" s="286"/>
      <c r="J66" s="286"/>
      <c r="K66" s="286"/>
      <c r="L66" s="286"/>
    </row>
    <row r="67" spans="1:12">
      <c r="A67" s="286">
        <v>77</v>
      </c>
      <c r="B67" s="287"/>
      <c r="C67" s="286"/>
      <c r="D67" s="286"/>
      <c r="E67" s="286"/>
      <c r="F67" s="290"/>
      <c r="G67" s="286"/>
      <c r="H67" s="286"/>
      <c r="I67" s="286"/>
      <c r="J67" s="286"/>
      <c r="K67" s="286"/>
      <c r="L67" s="286"/>
    </row>
    <row r="68" spans="1:12">
      <c r="A68" s="286">
        <v>78</v>
      </c>
      <c r="B68" s="287"/>
      <c r="C68" s="286"/>
      <c r="D68" s="286"/>
      <c r="E68" s="286"/>
      <c r="F68" s="290"/>
      <c r="G68" s="286"/>
      <c r="H68" s="286"/>
      <c r="I68" s="286"/>
      <c r="J68" s="286"/>
      <c r="K68" s="286"/>
      <c r="L68" s="286"/>
    </row>
    <row r="69" spans="1:12">
      <c r="A69" s="286">
        <v>79</v>
      </c>
      <c r="B69" s="287"/>
      <c r="C69" s="286"/>
      <c r="D69" s="286"/>
      <c r="E69" s="286"/>
      <c r="F69" s="290"/>
      <c r="G69" s="286"/>
      <c r="H69" s="286"/>
      <c r="I69" s="286"/>
      <c r="J69" s="286"/>
      <c r="K69" s="286"/>
      <c r="L69" s="286"/>
    </row>
    <row r="70" spans="1:12">
      <c r="A70" s="286">
        <v>80</v>
      </c>
      <c r="B70" s="287"/>
      <c r="C70" s="286"/>
      <c r="D70" s="286"/>
      <c r="E70" s="286"/>
      <c r="F70" s="290"/>
      <c r="G70" s="286"/>
      <c r="H70" s="286"/>
      <c r="I70" s="286"/>
      <c r="J70" s="286"/>
      <c r="K70" s="286"/>
      <c r="L70" s="286"/>
    </row>
    <row r="71" spans="1:12">
      <c r="A71" s="286">
        <v>81</v>
      </c>
      <c r="B71" s="287"/>
      <c r="C71" s="286"/>
      <c r="D71" s="286"/>
      <c r="E71" s="286"/>
      <c r="F71" s="290"/>
      <c r="G71" s="286"/>
      <c r="H71" s="286"/>
      <c r="I71" s="286"/>
      <c r="J71" s="286"/>
      <c r="K71" s="286"/>
      <c r="L71" s="286"/>
    </row>
    <row r="72" spans="1:12">
      <c r="A72" s="286">
        <v>82</v>
      </c>
      <c r="B72" s="287"/>
      <c r="C72" s="286"/>
      <c r="D72" s="286"/>
      <c r="E72" s="286"/>
      <c r="F72" s="290"/>
      <c r="G72" s="286"/>
      <c r="H72" s="286"/>
      <c r="I72" s="286"/>
      <c r="J72" s="286"/>
      <c r="K72" s="286"/>
      <c r="L72" s="286"/>
    </row>
    <row r="73" spans="1:12">
      <c r="A73" s="286">
        <v>83</v>
      </c>
      <c r="B73" s="287"/>
      <c r="C73" s="286"/>
      <c r="D73" s="286"/>
      <c r="E73" s="286"/>
      <c r="F73" s="290"/>
      <c r="G73" s="286"/>
      <c r="H73" s="286"/>
      <c r="I73" s="286"/>
      <c r="J73" s="286"/>
      <c r="K73" s="286"/>
      <c r="L73" s="286"/>
    </row>
    <row r="74" spans="1:12">
      <c r="A74" s="286">
        <v>84</v>
      </c>
      <c r="B74" s="287"/>
      <c r="C74" s="286"/>
      <c r="D74" s="286"/>
      <c r="E74" s="286"/>
      <c r="F74" s="290"/>
      <c r="G74" s="286"/>
      <c r="H74" s="286"/>
      <c r="I74" s="286"/>
      <c r="J74" s="286"/>
      <c r="K74" s="286"/>
      <c r="L74" s="286"/>
    </row>
    <row r="75" spans="1:12">
      <c r="A75" s="286">
        <v>85</v>
      </c>
      <c r="B75" s="287"/>
      <c r="C75" s="286"/>
      <c r="D75" s="286"/>
      <c r="E75" s="286"/>
      <c r="F75" s="290"/>
      <c r="G75" s="286"/>
      <c r="H75" s="286"/>
      <c r="I75" s="286"/>
      <c r="J75" s="286"/>
      <c r="K75" s="286"/>
      <c r="L75" s="286"/>
    </row>
    <row r="76" spans="1:12">
      <c r="A76" s="286">
        <v>86</v>
      </c>
      <c r="B76" s="287"/>
      <c r="C76" s="286"/>
      <c r="D76" s="286"/>
      <c r="E76" s="286"/>
      <c r="F76" s="290"/>
      <c r="G76" s="286"/>
      <c r="H76" s="286"/>
      <c r="I76" s="286"/>
      <c r="J76" s="286"/>
      <c r="K76" s="286"/>
      <c r="L76" s="286"/>
    </row>
    <row r="77" spans="1:12">
      <c r="A77" s="286">
        <v>87</v>
      </c>
      <c r="B77" s="287"/>
      <c r="C77" s="286"/>
      <c r="D77" s="286"/>
      <c r="E77" s="286"/>
      <c r="F77" s="290"/>
      <c r="G77" s="286"/>
      <c r="H77" s="286"/>
      <c r="I77" s="286"/>
      <c r="J77" s="286"/>
      <c r="K77" s="286"/>
      <c r="L77" s="286"/>
    </row>
    <row r="78" spans="1:12">
      <c r="A78" s="286">
        <v>88</v>
      </c>
      <c r="B78" s="287"/>
      <c r="C78" s="286"/>
      <c r="D78" s="286"/>
      <c r="E78" s="286"/>
      <c r="F78" s="290"/>
      <c r="G78" s="286"/>
      <c r="H78" s="286"/>
      <c r="I78" s="286"/>
      <c r="J78" s="286"/>
      <c r="K78" s="286"/>
      <c r="L78" s="286"/>
    </row>
    <row r="79" spans="1:12">
      <c r="A79" s="286">
        <v>89</v>
      </c>
      <c r="B79" s="287"/>
      <c r="C79" s="286"/>
      <c r="D79" s="286"/>
      <c r="E79" s="286"/>
      <c r="F79" s="290"/>
      <c r="G79" s="286"/>
      <c r="H79" s="286"/>
      <c r="I79" s="286"/>
      <c r="J79" s="286"/>
      <c r="K79" s="286"/>
      <c r="L79" s="286"/>
    </row>
    <row r="80" spans="1:12">
      <c r="A80" s="286">
        <v>90</v>
      </c>
      <c r="B80" s="287"/>
      <c r="C80" s="286"/>
      <c r="D80" s="286"/>
      <c r="E80" s="286"/>
      <c r="F80" s="290"/>
      <c r="G80" s="286"/>
      <c r="H80" s="286"/>
      <c r="I80" s="286"/>
      <c r="J80" s="286"/>
      <c r="K80" s="286"/>
      <c r="L80" s="286"/>
    </row>
    <row r="81" spans="1:12">
      <c r="A81" s="286">
        <v>91</v>
      </c>
      <c r="B81" s="287"/>
      <c r="C81" s="286"/>
      <c r="D81" s="286"/>
      <c r="E81" s="286"/>
      <c r="F81" s="290"/>
      <c r="G81" s="286"/>
      <c r="H81" s="286"/>
      <c r="I81" s="286"/>
      <c r="J81" s="286"/>
      <c r="K81" s="286"/>
      <c r="L81" s="286"/>
    </row>
    <row r="82" spans="1:12">
      <c r="A82" s="286">
        <v>92</v>
      </c>
      <c r="B82" s="287"/>
      <c r="C82" s="286"/>
      <c r="D82" s="286"/>
      <c r="E82" s="286"/>
      <c r="F82" s="290"/>
      <c r="G82" s="286"/>
      <c r="H82" s="286"/>
      <c r="I82" s="286"/>
      <c r="J82" s="286"/>
      <c r="K82" s="286"/>
      <c r="L82" s="286"/>
    </row>
    <row r="83" spans="1:12">
      <c r="A83" s="286">
        <v>93</v>
      </c>
      <c r="B83" s="287"/>
      <c r="C83" s="286"/>
      <c r="D83" s="286"/>
      <c r="E83" s="286"/>
      <c r="F83" s="290"/>
      <c r="G83" s="286"/>
      <c r="H83" s="286"/>
      <c r="I83" s="286"/>
      <c r="J83" s="286"/>
      <c r="K83" s="286"/>
      <c r="L83" s="286"/>
    </row>
    <row r="84" spans="1:12">
      <c r="A84" s="286">
        <v>94</v>
      </c>
      <c r="B84" s="287"/>
      <c r="C84" s="286"/>
      <c r="D84" s="286"/>
      <c r="E84" s="286"/>
      <c r="F84" s="290"/>
      <c r="G84" s="286"/>
      <c r="H84" s="286"/>
      <c r="I84" s="286"/>
      <c r="J84" s="286"/>
      <c r="K84" s="286"/>
      <c r="L84" s="286"/>
    </row>
    <row r="85" spans="1:12">
      <c r="A85" s="286">
        <v>95</v>
      </c>
      <c r="B85" s="287"/>
      <c r="C85" s="286"/>
      <c r="D85" s="286"/>
      <c r="E85" s="286"/>
      <c r="F85" s="290"/>
      <c r="G85" s="286"/>
      <c r="H85" s="286"/>
      <c r="I85" s="286"/>
      <c r="J85" s="286"/>
      <c r="K85" s="286"/>
      <c r="L85" s="286"/>
    </row>
    <row r="86" spans="1:12">
      <c r="A86" s="286">
        <v>96</v>
      </c>
      <c r="B86" s="287"/>
      <c r="C86" s="286"/>
      <c r="D86" s="286"/>
      <c r="E86" s="286"/>
      <c r="F86" s="290"/>
      <c r="G86" s="286"/>
      <c r="H86" s="286"/>
      <c r="I86" s="286"/>
      <c r="J86" s="286"/>
      <c r="K86" s="286"/>
      <c r="L86" s="286"/>
    </row>
    <row r="87" spans="1:12">
      <c r="A87" s="286">
        <v>97</v>
      </c>
      <c r="B87" s="287"/>
      <c r="C87" s="286"/>
      <c r="D87" s="286"/>
      <c r="E87" s="286"/>
      <c r="F87" s="290"/>
      <c r="G87" s="286"/>
      <c r="H87" s="286"/>
      <c r="I87" s="286"/>
      <c r="J87" s="286"/>
      <c r="K87" s="286"/>
      <c r="L87" s="286"/>
    </row>
    <row r="88" spans="1:12">
      <c r="A88" s="286">
        <v>98</v>
      </c>
      <c r="B88" s="287"/>
      <c r="C88" s="286"/>
      <c r="D88" s="286"/>
      <c r="E88" s="286"/>
      <c r="F88" s="290"/>
      <c r="G88" s="286"/>
      <c r="H88" s="286"/>
      <c r="I88" s="286"/>
      <c r="J88" s="286"/>
      <c r="K88" s="286"/>
      <c r="L88" s="286"/>
    </row>
    <row r="89" spans="1:12">
      <c r="A89" s="286">
        <v>99</v>
      </c>
      <c r="B89" s="287"/>
      <c r="C89" s="286"/>
      <c r="D89" s="286"/>
      <c r="E89" s="286"/>
      <c r="F89" s="290"/>
      <c r="G89" s="286"/>
      <c r="H89" s="286"/>
      <c r="I89" s="286"/>
      <c r="J89" s="286"/>
      <c r="K89" s="286"/>
      <c r="L89" s="286"/>
    </row>
    <row r="90" spans="1:12">
      <c r="A90" s="286">
        <v>100</v>
      </c>
      <c r="B90" s="287"/>
      <c r="C90" s="286"/>
      <c r="D90" s="286"/>
      <c r="E90" s="286"/>
      <c r="F90" s="290"/>
      <c r="G90" s="286"/>
      <c r="H90" s="286"/>
      <c r="I90" s="286"/>
      <c r="J90" s="286"/>
      <c r="K90" s="286"/>
      <c r="L90" s="286"/>
    </row>
  </sheetData>
  <mergeCells count="1">
    <mergeCell ref="B6:H6"/>
  </mergeCells>
  <conditionalFormatting sqref="C8:C90">
    <cfRule type="containsText" dxfId="41" priority="2" operator="containsText" text="zakup">
      <formula>NOT(ISERROR(SEARCH("zakup",C8)))</formula>
    </cfRule>
    <cfRule type="containsText" dxfId="40" priority="3" operator="containsText" text="relokacja">
      <formula>NOT(ISERROR(SEARCH("relokacja",C8)))</formula>
    </cfRule>
  </conditionalFormatting>
  <conditionalFormatting sqref="D8:D90">
    <cfRule type="containsText" dxfId="39" priority="1" operator="containsText" text="przetarg">
      <formula>NOT(ISERROR(SEARCH("przetarg",D8)))</formula>
    </cfRule>
  </conditionalFormatting>
  <dataValidations count="4">
    <dataValidation type="list" allowBlank="1" showInputMessage="1" showErrorMessage="1" sqref="L8:L90" xr:uid="{00000000-0002-0000-1D00-000000000000}">
      <formula1>"KPO I,KPO II"</formula1>
    </dataValidation>
    <dataValidation type="list" allowBlank="1" showInputMessage="1" showErrorMessage="1" sqref="C8:C90" xr:uid="{00000000-0002-0000-1D00-000001000000}">
      <formula1>"relokacja,zakup,inne"</formula1>
    </dataValidation>
    <dataValidation type="list" allowBlank="1" showInputMessage="1" showErrorMessage="1" sqref="D8:D90" xr:uid="{00000000-0002-0000-1D00-000002000000}">
      <formula1>"przetarg"</formula1>
    </dataValidation>
    <dataValidation type="list" allowBlank="1" showInputMessage="1" showErrorMessage="1" sqref="B4" xr:uid="{00000000-0002-0000-1D00-000005000000}">
      <formula1>#REF!</formula1>
    </dataValidation>
  </dataValidations>
  <pageMargins left="0.25" right="0.25" top="0.75" bottom="0.75" header="0.3" footer="0.3"/>
  <pageSetup paperSize="9" scale="43" orientation="landscape" copies="3"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D00-000003000000}">
          <x14:formula1>
            <xm:f>Słownik!$A$2:$A$8</xm:f>
          </x14:formula1>
          <xm:sqref>I8:I90</xm:sqref>
        </x14:dataValidation>
        <x14:dataValidation type="list" allowBlank="1" showInputMessage="1" xr:uid="{00000000-0002-0000-1D00-000004000000}">
          <x14:formula1>
            <xm:f>Słownik!$A$11:$A$12</xm:f>
          </x14:formula1>
          <xm:sqref>K8:K90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Arkusz1"/>
  <dimension ref="A1:E6"/>
  <sheetViews>
    <sheetView workbookViewId="0">
      <selection activeCell="E23" sqref="E23"/>
    </sheetView>
  </sheetViews>
  <sheetFormatPr defaultColWidth="8.85546875" defaultRowHeight="15"/>
  <cols>
    <col min="1" max="1" width="2.42578125" customWidth="1"/>
    <col min="2" max="2" width="10.7109375" customWidth="1"/>
    <col min="3" max="3" width="19.42578125" customWidth="1"/>
    <col min="4" max="4" width="39.42578125" customWidth="1"/>
    <col min="5" max="5" width="65.42578125" customWidth="1"/>
  </cols>
  <sheetData>
    <row r="1" spans="1:5" s="43" customFormat="1">
      <c r="A1" s="43" t="s">
        <v>688</v>
      </c>
      <c r="B1" s="43" t="s">
        <v>689</v>
      </c>
      <c r="C1" s="43" t="s">
        <v>690</v>
      </c>
      <c r="D1" s="43" t="s">
        <v>691</v>
      </c>
      <c r="E1" s="43" t="s">
        <v>692</v>
      </c>
    </row>
    <row r="2" spans="1:5">
      <c r="A2" s="1">
        <v>1</v>
      </c>
      <c r="B2" s="1">
        <v>2</v>
      </c>
      <c r="C2" s="1" t="s">
        <v>693</v>
      </c>
      <c r="D2" s="1" t="s">
        <v>694</v>
      </c>
      <c r="E2" s="1" t="s">
        <v>695</v>
      </c>
    </row>
    <row r="3" spans="1:5">
      <c r="A3" s="1">
        <v>2</v>
      </c>
      <c r="B3" s="1">
        <v>3</v>
      </c>
      <c r="C3" s="1" t="s">
        <v>696</v>
      </c>
      <c r="D3" s="1" t="s">
        <v>697</v>
      </c>
      <c r="E3" s="1" t="s">
        <v>698</v>
      </c>
    </row>
    <row r="4" spans="1:5">
      <c r="A4" s="1">
        <v>3</v>
      </c>
      <c r="B4" s="1"/>
      <c r="C4" s="1" t="s">
        <v>699</v>
      </c>
      <c r="D4" s="1" t="s">
        <v>700</v>
      </c>
      <c r="E4" s="1"/>
    </row>
    <row r="5" spans="1:5">
      <c r="A5" s="1">
        <v>4</v>
      </c>
      <c r="B5" s="1"/>
      <c r="C5" s="1" t="s">
        <v>701</v>
      </c>
      <c r="D5" s="1" t="s">
        <v>702</v>
      </c>
      <c r="E5" s="1" t="s">
        <v>703</v>
      </c>
    </row>
    <row r="6" spans="1:5">
      <c r="A6" s="1">
        <v>5</v>
      </c>
      <c r="B6" s="1"/>
      <c r="C6" s="1" t="s">
        <v>704</v>
      </c>
      <c r="D6" s="1" t="s">
        <v>705</v>
      </c>
      <c r="E6" s="1" t="s">
        <v>706</v>
      </c>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Arkusz17"/>
  <dimension ref="A1:Z157"/>
  <sheetViews>
    <sheetView topLeftCell="B1" zoomScale="80" zoomScaleNormal="80" workbookViewId="0">
      <pane ySplit="1" topLeftCell="A109" activePane="bottomLeft" state="frozen"/>
      <selection pane="bottomLeft" activeCell="B82" sqref="A82:XFD115"/>
      <selection activeCell="D32" sqref="D32"/>
    </sheetView>
  </sheetViews>
  <sheetFormatPr defaultColWidth="9.140625" defaultRowHeight="38.25" customHeight="1"/>
  <cols>
    <col min="1" max="1" width="10.28515625" style="69" hidden="1" customWidth="1"/>
    <col min="2" max="2" width="43.85546875" style="114" customWidth="1"/>
    <col min="3" max="3" width="43.85546875" style="69" hidden="1" customWidth="1"/>
    <col min="4" max="4" width="51.7109375" style="69" customWidth="1"/>
    <col min="5" max="8" width="9.140625" style="69"/>
    <col min="9" max="9" width="48.42578125" style="69" customWidth="1"/>
    <col min="10" max="12" width="35.28515625" style="69" customWidth="1"/>
    <col min="13" max="13" width="9" style="69" bestFit="1" customWidth="1"/>
    <col min="14" max="14" width="11.140625" style="69" customWidth="1"/>
    <col min="15" max="15" width="17.7109375" style="69" customWidth="1"/>
    <col min="16" max="16" width="18.140625" style="69" customWidth="1"/>
    <col min="17" max="17" width="10.7109375" style="69" bestFit="1" customWidth="1"/>
    <col min="18" max="18" width="16.42578125" style="69" customWidth="1"/>
    <col min="19" max="19" width="125.85546875" style="69" customWidth="1"/>
    <col min="20" max="20" width="9.140625" style="69"/>
    <col min="21" max="21" width="14" style="69" customWidth="1"/>
    <col min="22" max="22" width="11.7109375" style="69" customWidth="1"/>
    <col min="23" max="23" width="9.140625" style="69"/>
    <col min="24" max="24" width="25.140625" style="69" customWidth="1"/>
    <col min="25" max="25" width="24.28515625" style="69" customWidth="1"/>
    <col min="26" max="16384" width="9.140625" style="69"/>
  </cols>
  <sheetData>
    <row r="1" spans="1:26" ht="38.25" customHeight="1">
      <c r="A1" s="63" t="s">
        <v>707</v>
      </c>
      <c r="B1" s="107" t="s">
        <v>708</v>
      </c>
      <c r="C1" s="63" t="s">
        <v>709</v>
      </c>
      <c r="D1" s="63" t="s">
        <v>710</v>
      </c>
      <c r="E1" s="63" t="s">
        <v>711</v>
      </c>
      <c r="F1" s="63" t="s">
        <v>712</v>
      </c>
      <c r="G1" s="63" t="s">
        <v>713</v>
      </c>
      <c r="H1" s="63" t="s">
        <v>714</v>
      </c>
      <c r="I1" s="63" t="s">
        <v>715</v>
      </c>
      <c r="J1" s="63" t="s">
        <v>716</v>
      </c>
      <c r="K1" s="63" t="s">
        <v>717</v>
      </c>
      <c r="L1" s="63" t="s">
        <v>718</v>
      </c>
      <c r="M1" s="63" t="s">
        <v>719</v>
      </c>
      <c r="N1" s="63" t="s">
        <v>720</v>
      </c>
      <c r="O1" s="64" t="s">
        <v>721</v>
      </c>
      <c r="P1" s="65" t="s">
        <v>722</v>
      </c>
      <c r="Q1" s="63" t="s">
        <v>723</v>
      </c>
      <c r="R1" s="63" t="s">
        <v>724</v>
      </c>
      <c r="S1" s="66" t="s">
        <v>725</v>
      </c>
      <c r="T1" s="67" t="s">
        <v>726</v>
      </c>
      <c r="U1" s="68" t="s">
        <v>727</v>
      </c>
      <c r="V1" s="67" t="s">
        <v>728</v>
      </c>
      <c r="W1" s="67" t="s">
        <v>729</v>
      </c>
      <c r="X1" s="67" t="s">
        <v>730</v>
      </c>
      <c r="Y1" s="67" t="s">
        <v>731</v>
      </c>
      <c r="Z1" s="67"/>
    </row>
    <row r="2" spans="1:26" ht="38.25" customHeight="1">
      <c r="A2" s="70">
        <v>1</v>
      </c>
      <c r="B2" s="108" t="s">
        <v>732</v>
      </c>
      <c r="C2" s="71" t="s">
        <v>20</v>
      </c>
      <c r="D2" s="70" t="s">
        <v>733</v>
      </c>
      <c r="E2" s="70" t="s">
        <v>734</v>
      </c>
      <c r="F2" s="70" t="s">
        <v>735</v>
      </c>
      <c r="G2" s="70"/>
      <c r="H2" s="70"/>
      <c r="I2" s="70" t="s">
        <v>736</v>
      </c>
      <c r="J2" s="72" t="s">
        <v>737</v>
      </c>
      <c r="K2" s="70" t="s">
        <v>738</v>
      </c>
      <c r="L2" s="69" t="s">
        <v>739</v>
      </c>
      <c r="M2" s="70" t="s">
        <v>740</v>
      </c>
      <c r="N2" s="70">
        <v>2</v>
      </c>
      <c r="O2" s="73">
        <v>12879999.999999998</v>
      </c>
      <c r="P2" s="74">
        <f>N2*O2</f>
        <v>25759999.999999996</v>
      </c>
      <c r="Q2" s="75">
        <v>0.23</v>
      </c>
      <c r="R2" s="73">
        <f>P2+(Q2*P2)</f>
        <v>31684799.999999996</v>
      </c>
      <c r="S2" s="76" t="s">
        <v>741</v>
      </c>
      <c r="T2" s="70">
        <v>1</v>
      </c>
      <c r="U2" s="74">
        <v>18280</v>
      </c>
      <c r="V2" s="70"/>
      <c r="W2" s="70"/>
      <c r="X2" s="70"/>
      <c r="Y2" s="70"/>
      <c r="Z2" s="70"/>
    </row>
    <row r="3" spans="1:26" ht="38.25" customHeight="1">
      <c r="A3" s="70">
        <v>2</v>
      </c>
      <c r="B3" s="108" t="s">
        <v>732</v>
      </c>
      <c r="C3" s="71" t="s">
        <v>20</v>
      </c>
      <c r="D3" s="70" t="s">
        <v>733</v>
      </c>
      <c r="E3" s="70" t="s">
        <v>734</v>
      </c>
      <c r="F3" s="70" t="s">
        <v>735</v>
      </c>
      <c r="G3" s="70"/>
      <c r="H3" s="70"/>
      <c r="I3" s="70" t="s">
        <v>742</v>
      </c>
      <c r="J3" s="70" t="s">
        <v>743</v>
      </c>
      <c r="K3" s="70" t="s">
        <v>744</v>
      </c>
      <c r="L3" s="69" t="s">
        <v>739</v>
      </c>
      <c r="M3" s="70" t="s">
        <v>740</v>
      </c>
      <c r="N3" s="70">
        <v>1</v>
      </c>
      <c r="O3" s="73">
        <v>8279999.9999999991</v>
      </c>
      <c r="P3" s="74">
        <f t="shared" ref="P3:P14" si="0">N3*O3</f>
        <v>8279999.9999999991</v>
      </c>
      <c r="Q3" s="75">
        <v>0.23</v>
      </c>
      <c r="R3" s="73">
        <f>P3+(Q3*P3)</f>
        <v>10184399.999999998</v>
      </c>
      <c r="S3" s="76" t="s">
        <v>741</v>
      </c>
      <c r="T3" s="70">
        <v>2</v>
      </c>
      <c r="U3" s="74">
        <v>11425000</v>
      </c>
      <c r="V3" s="70"/>
      <c r="W3" s="70"/>
      <c r="X3" s="70"/>
      <c r="Y3" s="70"/>
      <c r="Z3" s="70"/>
    </row>
    <row r="4" spans="1:26" ht="38.25" customHeight="1">
      <c r="A4" s="70">
        <v>3</v>
      </c>
      <c r="B4" s="108" t="s">
        <v>732</v>
      </c>
      <c r="C4" s="71" t="s">
        <v>20</v>
      </c>
      <c r="D4" s="70" t="s">
        <v>733</v>
      </c>
      <c r="E4" s="70" t="s">
        <v>734</v>
      </c>
      <c r="F4" s="70" t="s">
        <v>735</v>
      </c>
      <c r="G4" s="70"/>
      <c r="H4" s="70"/>
      <c r="I4" s="70" t="s">
        <v>745</v>
      </c>
      <c r="J4" s="70" t="s">
        <v>746</v>
      </c>
      <c r="K4" s="70" t="s">
        <v>747</v>
      </c>
      <c r="L4" s="69" t="s">
        <v>739</v>
      </c>
      <c r="M4" s="70" t="s">
        <v>740</v>
      </c>
      <c r="N4" s="70">
        <v>1</v>
      </c>
      <c r="O4" s="73">
        <v>26219999.999999996</v>
      </c>
      <c r="P4" s="74">
        <f t="shared" si="0"/>
        <v>26219999.999999996</v>
      </c>
      <c r="Q4" s="75">
        <v>0.23</v>
      </c>
      <c r="R4" s="73">
        <f>P4+(Q4*P4)</f>
        <v>32250599.999999996</v>
      </c>
      <c r="S4" s="76" t="s">
        <v>741</v>
      </c>
      <c r="T4" s="70">
        <v>1</v>
      </c>
      <c r="U4" s="74">
        <v>22850</v>
      </c>
      <c r="V4" s="70"/>
      <c r="W4" s="70"/>
      <c r="X4" s="70"/>
      <c r="Y4" s="70"/>
      <c r="Z4" s="70"/>
    </row>
    <row r="5" spans="1:26" ht="38.25" customHeight="1">
      <c r="A5" s="70">
        <v>4</v>
      </c>
      <c r="B5" s="108" t="s">
        <v>732</v>
      </c>
      <c r="C5" s="71" t="s">
        <v>20</v>
      </c>
      <c r="D5" s="70" t="s">
        <v>733</v>
      </c>
      <c r="E5" s="70" t="s">
        <v>734</v>
      </c>
      <c r="F5" s="70" t="s">
        <v>735</v>
      </c>
      <c r="G5" s="70"/>
      <c r="H5" s="70"/>
      <c r="I5" s="70" t="s">
        <v>748</v>
      </c>
      <c r="J5" s="77" t="s">
        <v>749</v>
      </c>
      <c r="K5" s="70" t="s">
        <v>750</v>
      </c>
      <c r="L5" s="69" t="s">
        <v>739</v>
      </c>
      <c r="M5" s="70" t="s">
        <v>740</v>
      </c>
      <c r="N5" s="70">
        <v>1</v>
      </c>
      <c r="O5" s="73">
        <v>1380000</v>
      </c>
      <c r="P5" s="74">
        <f>N5*O5</f>
        <v>1380000</v>
      </c>
      <c r="Q5" s="75">
        <v>0.23</v>
      </c>
      <c r="R5" s="73">
        <f t="shared" ref="R5:R85" si="1">P5+(Q5*P5)</f>
        <v>1697400</v>
      </c>
      <c r="S5" s="76" t="s">
        <v>751</v>
      </c>
      <c r="T5" s="70">
        <v>1</v>
      </c>
      <c r="U5" s="74">
        <v>13710</v>
      </c>
      <c r="V5" s="70"/>
      <c r="W5" s="70"/>
      <c r="X5" s="70"/>
      <c r="Y5" s="70"/>
      <c r="Z5" s="70"/>
    </row>
    <row r="6" spans="1:26" ht="38.25" customHeight="1">
      <c r="A6" s="70">
        <v>5</v>
      </c>
      <c r="B6" s="108" t="s">
        <v>732</v>
      </c>
      <c r="C6" s="71" t="s">
        <v>20</v>
      </c>
      <c r="D6" s="70" t="s">
        <v>733</v>
      </c>
      <c r="E6" s="70" t="s">
        <v>734</v>
      </c>
      <c r="F6" s="70" t="s">
        <v>735</v>
      </c>
      <c r="G6" s="70"/>
      <c r="H6" s="70"/>
      <c r="I6" s="70" t="s">
        <v>752</v>
      </c>
      <c r="J6" s="77" t="s">
        <v>753</v>
      </c>
      <c r="K6" s="70" t="s">
        <v>754</v>
      </c>
      <c r="L6" s="69" t="s">
        <v>739</v>
      </c>
      <c r="M6" s="70" t="s">
        <v>740</v>
      </c>
      <c r="N6" s="70">
        <v>1</v>
      </c>
      <c r="O6" s="73">
        <v>575000</v>
      </c>
      <c r="P6" s="74">
        <v>575000</v>
      </c>
      <c r="Q6" s="75">
        <v>0.23</v>
      </c>
      <c r="R6" s="73">
        <f>P6+(Q6*P6)</f>
        <v>707250</v>
      </c>
      <c r="S6" s="76"/>
      <c r="T6" s="70">
        <v>1</v>
      </c>
      <c r="U6" s="74">
        <v>4570000</v>
      </c>
      <c r="V6" s="70"/>
      <c r="W6" s="70"/>
      <c r="X6" s="70"/>
      <c r="Y6" s="70"/>
      <c r="Z6" s="70"/>
    </row>
    <row r="7" spans="1:26" ht="38.25" customHeight="1">
      <c r="A7" s="70">
        <v>6</v>
      </c>
      <c r="B7" s="108" t="s">
        <v>732</v>
      </c>
      <c r="C7" s="71" t="s">
        <v>20</v>
      </c>
      <c r="D7" s="70" t="s">
        <v>733</v>
      </c>
      <c r="E7" s="70" t="s">
        <v>734</v>
      </c>
      <c r="F7" s="70" t="s">
        <v>735</v>
      </c>
      <c r="G7" s="70"/>
      <c r="H7" s="70"/>
      <c r="I7" s="70" t="s">
        <v>275</v>
      </c>
      <c r="J7" s="77" t="s">
        <v>755</v>
      </c>
      <c r="K7" s="70" t="s">
        <v>756</v>
      </c>
      <c r="L7" s="69" t="s">
        <v>739</v>
      </c>
      <c r="M7" s="70" t="s">
        <v>740</v>
      </c>
      <c r="N7" s="70">
        <v>1</v>
      </c>
      <c r="O7" s="73">
        <v>9200000</v>
      </c>
      <c r="P7" s="74">
        <v>9200000</v>
      </c>
      <c r="Q7" s="75">
        <v>0.23</v>
      </c>
      <c r="R7" s="73">
        <f>P7+(Q7*P7)</f>
        <v>11316000</v>
      </c>
      <c r="S7" s="76"/>
      <c r="T7" s="70"/>
      <c r="U7" s="74"/>
      <c r="V7" s="70"/>
      <c r="W7" s="70"/>
      <c r="X7" s="70"/>
      <c r="Y7" s="70"/>
      <c r="Z7" s="70"/>
    </row>
    <row r="8" spans="1:26" ht="38.25" customHeight="1">
      <c r="A8" s="70">
        <v>7</v>
      </c>
      <c r="B8" s="108" t="s">
        <v>732</v>
      </c>
      <c r="C8" s="71" t="s">
        <v>20</v>
      </c>
      <c r="D8" s="70" t="s">
        <v>733</v>
      </c>
      <c r="E8" s="70" t="s">
        <v>734</v>
      </c>
      <c r="F8" s="70" t="s">
        <v>735</v>
      </c>
      <c r="G8" s="70"/>
      <c r="H8" s="70"/>
      <c r="I8" s="70" t="s">
        <v>757</v>
      </c>
      <c r="J8" s="77" t="s">
        <v>758</v>
      </c>
      <c r="K8" s="70" t="s">
        <v>759</v>
      </c>
      <c r="L8" s="69" t="s">
        <v>739</v>
      </c>
      <c r="M8" s="70" t="s">
        <v>740</v>
      </c>
      <c r="N8" s="70">
        <v>1</v>
      </c>
      <c r="O8" s="73">
        <v>8279999.9999999991</v>
      </c>
      <c r="P8" s="74">
        <f t="shared" si="0"/>
        <v>8279999.9999999991</v>
      </c>
      <c r="Q8" s="75">
        <v>0.23</v>
      </c>
      <c r="R8" s="73">
        <f t="shared" si="1"/>
        <v>10184399.999999998</v>
      </c>
      <c r="S8" s="76" t="s">
        <v>751</v>
      </c>
      <c r="T8" s="70">
        <v>1</v>
      </c>
      <c r="U8" s="74">
        <v>4113000</v>
      </c>
      <c r="V8" s="70"/>
      <c r="W8" s="70"/>
      <c r="X8" s="70"/>
      <c r="Y8" s="70"/>
      <c r="Z8" s="70"/>
    </row>
    <row r="9" spans="1:26" ht="38.25" customHeight="1">
      <c r="A9" s="70">
        <v>8</v>
      </c>
      <c r="B9" s="108" t="s">
        <v>732</v>
      </c>
      <c r="C9" s="71" t="s">
        <v>20</v>
      </c>
      <c r="D9" s="70" t="s">
        <v>733</v>
      </c>
      <c r="E9" s="70" t="s">
        <v>734</v>
      </c>
      <c r="F9" s="70" t="s">
        <v>735</v>
      </c>
      <c r="G9" s="70"/>
      <c r="H9" s="70"/>
      <c r="I9" s="70" t="s">
        <v>760</v>
      </c>
      <c r="J9" s="77" t="s">
        <v>761</v>
      </c>
      <c r="K9" s="70" t="s">
        <v>762</v>
      </c>
      <c r="L9" s="69" t="s">
        <v>739</v>
      </c>
      <c r="M9" s="70" t="s">
        <v>740</v>
      </c>
      <c r="N9" s="70">
        <v>1</v>
      </c>
      <c r="O9" s="73">
        <v>4139999.9999999995</v>
      </c>
      <c r="P9" s="74">
        <f t="shared" si="0"/>
        <v>4139999.9999999995</v>
      </c>
      <c r="Q9" s="75">
        <v>0.23</v>
      </c>
      <c r="R9" s="73">
        <f t="shared" si="1"/>
        <v>5092199.9999999991</v>
      </c>
      <c r="S9" s="76" t="s">
        <v>751</v>
      </c>
      <c r="T9" s="70">
        <v>1</v>
      </c>
      <c r="U9" s="74">
        <v>6855000</v>
      </c>
      <c r="V9" s="70"/>
      <c r="W9" s="70"/>
      <c r="X9" s="70"/>
      <c r="Y9" s="70"/>
      <c r="Z9" s="70"/>
    </row>
    <row r="10" spans="1:26" ht="38.25" customHeight="1">
      <c r="A10" s="70">
        <v>9</v>
      </c>
      <c r="B10" s="108" t="s">
        <v>732</v>
      </c>
      <c r="C10" s="71" t="s">
        <v>20</v>
      </c>
      <c r="D10" s="70" t="s">
        <v>733</v>
      </c>
      <c r="E10" s="70" t="s">
        <v>734</v>
      </c>
      <c r="F10" s="70" t="s">
        <v>735</v>
      </c>
      <c r="G10" s="70"/>
      <c r="H10" s="70"/>
      <c r="I10" s="70" t="s">
        <v>763</v>
      </c>
      <c r="J10" s="77" t="s">
        <v>764</v>
      </c>
      <c r="K10" s="70" t="s">
        <v>765</v>
      </c>
      <c r="L10" s="69" t="s">
        <v>739</v>
      </c>
      <c r="M10" s="70" t="s">
        <v>740</v>
      </c>
      <c r="N10" s="70">
        <v>1</v>
      </c>
      <c r="O10" s="73">
        <v>6439999.9999999991</v>
      </c>
      <c r="P10" s="74">
        <f t="shared" si="0"/>
        <v>6439999.9999999991</v>
      </c>
      <c r="Q10" s="75">
        <v>0.23</v>
      </c>
      <c r="R10" s="73">
        <f t="shared" si="1"/>
        <v>7921199.9999999991</v>
      </c>
      <c r="S10" s="76" t="s">
        <v>751</v>
      </c>
      <c r="T10" s="70">
        <v>1</v>
      </c>
      <c r="U10" s="74">
        <v>6855000</v>
      </c>
      <c r="V10" s="70"/>
      <c r="W10" s="70"/>
      <c r="X10" s="70"/>
      <c r="Y10" s="70"/>
      <c r="Z10" s="70"/>
    </row>
    <row r="11" spans="1:26" ht="38.25" customHeight="1">
      <c r="A11" s="70">
        <v>10</v>
      </c>
      <c r="B11" s="108" t="s">
        <v>732</v>
      </c>
      <c r="C11" s="71" t="s">
        <v>20</v>
      </c>
      <c r="D11" s="70" t="s">
        <v>733</v>
      </c>
      <c r="E11" s="70" t="s">
        <v>734</v>
      </c>
      <c r="F11" s="70" t="s">
        <v>735</v>
      </c>
      <c r="G11" s="70"/>
      <c r="H11" s="70"/>
      <c r="I11" s="70" t="s">
        <v>766</v>
      </c>
      <c r="J11" s="77" t="s">
        <v>767</v>
      </c>
      <c r="K11" s="70" t="s">
        <v>768</v>
      </c>
      <c r="L11" s="69" t="s">
        <v>739</v>
      </c>
      <c r="M11" s="70" t="s">
        <v>769</v>
      </c>
      <c r="N11" s="70">
        <v>1</v>
      </c>
      <c r="O11" s="73">
        <v>3219999.9999999995</v>
      </c>
      <c r="P11" s="74">
        <f t="shared" si="0"/>
        <v>3219999.9999999995</v>
      </c>
      <c r="Q11" s="75">
        <v>0.23</v>
      </c>
      <c r="R11" s="73">
        <f t="shared" si="1"/>
        <v>3960599.9999999995</v>
      </c>
      <c r="S11" s="76"/>
      <c r="T11" s="70">
        <v>2</v>
      </c>
      <c r="U11" s="74">
        <v>2285000</v>
      </c>
      <c r="V11" s="70"/>
      <c r="W11" s="70"/>
      <c r="X11" s="70"/>
      <c r="Y11" s="70"/>
      <c r="Z11" s="70"/>
    </row>
    <row r="12" spans="1:26" ht="38.25" customHeight="1">
      <c r="A12" s="70">
        <v>11</v>
      </c>
      <c r="B12" s="108" t="s">
        <v>732</v>
      </c>
      <c r="C12" s="71" t="s">
        <v>20</v>
      </c>
      <c r="D12" s="70" t="s">
        <v>733</v>
      </c>
      <c r="E12" s="70" t="s">
        <v>734</v>
      </c>
      <c r="F12" s="70" t="s">
        <v>735</v>
      </c>
      <c r="G12" s="70"/>
      <c r="H12" s="70"/>
      <c r="I12" s="70" t="s">
        <v>770</v>
      </c>
      <c r="J12" s="77" t="s">
        <v>771</v>
      </c>
      <c r="K12" s="70" t="s">
        <v>772</v>
      </c>
      <c r="L12" s="69" t="s">
        <v>739</v>
      </c>
      <c r="M12" s="70" t="s">
        <v>740</v>
      </c>
      <c r="N12" s="70">
        <v>1</v>
      </c>
      <c r="O12" s="73">
        <v>20700000</v>
      </c>
      <c r="P12" s="74">
        <f t="shared" si="0"/>
        <v>20700000</v>
      </c>
      <c r="Q12" s="75">
        <v>0.23</v>
      </c>
      <c r="R12" s="73">
        <f t="shared" si="1"/>
        <v>25461000</v>
      </c>
      <c r="S12" s="76" t="s">
        <v>741</v>
      </c>
      <c r="T12" s="70">
        <v>2</v>
      </c>
      <c r="U12" s="74">
        <v>18280000</v>
      </c>
      <c r="V12" s="70"/>
      <c r="W12" s="70"/>
      <c r="X12" s="70"/>
      <c r="Y12" s="70"/>
      <c r="Z12" s="70"/>
    </row>
    <row r="13" spans="1:26" ht="38.25" customHeight="1">
      <c r="A13" s="70">
        <v>12</v>
      </c>
      <c r="B13" s="108" t="s">
        <v>732</v>
      </c>
      <c r="C13" s="71" t="s">
        <v>20</v>
      </c>
      <c r="D13" s="70" t="s">
        <v>733</v>
      </c>
      <c r="E13" s="70" t="s">
        <v>734</v>
      </c>
      <c r="F13" s="70" t="s">
        <v>735</v>
      </c>
      <c r="G13" s="70"/>
      <c r="H13" s="70"/>
      <c r="I13" s="70" t="s">
        <v>773</v>
      </c>
      <c r="J13" s="77" t="s">
        <v>774</v>
      </c>
      <c r="K13" s="70" t="s">
        <v>775</v>
      </c>
      <c r="L13" s="69" t="s">
        <v>739</v>
      </c>
      <c r="M13" s="70" t="s">
        <v>740</v>
      </c>
      <c r="N13" s="70">
        <v>1</v>
      </c>
      <c r="O13" s="73">
        <v>23000000</v>
      </c>
      <c r="P13" s="74">
        <f t="shared" si="0"/>
        <v>23000000</v>
      </c>
      <c r="Q13" s="75">
        <v>0.23</v>
      </c>
      <c r="R13" s="73">
        <f t="shared" si="1"/>
        <v>28290000</v>
      </c>
      <c r="S13" s="76" t="s">
        <v>741</v>
      </c>
      <c r="T13" s="70">
        <v>1</v>
      </c>
      <c r="U13" s="74">
        <v>13710000</v>
      </c>
      <c r="V13" s="70"/>
      <c r="W13" s="70"/>
      <c r="X13" s="70"/>
      <c r="Y13" s="70"/>
      <c r="Z13" s="70"/>
    </row>
    <row r="14" spans="1:26" ht="38.25" customHeight="1">
      <c r="A14" s="70">
        <v>13</v>
      </c>
      <c r="B14" s="108" t="s">
        <v>732</v>
      </c>
      <c r="C14" s="71" t="s">
        <v>20</v>
      </c>
      <c r="D14" s="70" t="s">
        <v>733</v>
      </c>
      <c r="E14" s="77" t="s">
        <v>734</v>
      </c>
      <c r="F14" s="77" t="s">
        <v>735</v>
      </c>
      <c r="G14" s="77"/>
      <c r="H14" s="77"/>
      <c r="I14" s="70" t="s">
        <v>776</v>
      </c>
      <c r="J14" s="77" t="s">
        <v>777</v>
      </c>
      <c r="K14" s="78" t="s">
        <v>778</v>
      </c>
      <c r="L14" s="69" t="s">
        <v>739</v>
      </c>
      <c r="M14" s="70" t="s">
        <v>740</v>
      </c>
      <c r="N14" s="70">
        <v>1</v>
      </c>
      <c r="O14" s="73">
        <v>2023999.9999999998</v>
      </c>
      <c r="P14" s="73">
        <f t="shared" si="0"/>
        <v>2023999.9999999998</v>
      </c>
      <c r="Q14" s="75">
        <v>0.23</v>
      </c>
      <c r="R14" s="73">
        <f t="shared" si="1"/>
        <v>2489519.9999999995</v>
      </c>
      <c r="S14" s="76"/>
      <c r="T14" s="70">
        <v>1</v>
      </c>
      <c r="U14" s="74"/>
      <c r="V14" s="70"/>
      <c r="W14" s="70" t="s">
        <v>779</v>
      </c>
      <c r="X14" s="70"/>
      <c r="Y14" s="70"/>
      <c r="Z14" s="70"/>
    </row>
    <row r="15" spans="1:26" ht="38.25" customHeight="1">
      <c r="A15" s="70">
        <v>14</v>
      </c>
      <c r="B15" s="108" t="s">
        <v>732</v>
      </c>
      <c r="C15" s="71" t="s">
        <v>20</v>
      </c>
      <c r="D15" s="70" t="s">
        <v>733</v>
      </c>
      <c r="E15" s="70" t="s">
        <v>734</v>
      </c>
      <c r="F15" s="70" t="s">
        <v>735</v>
      </c>
      <c r="G15" s="70"/>
      <c r="H15" s="70"/>
      <c r="I15" s="70" t="s">
        <v>780</v>
      </c>
      <c r="J15" s="77" t="s">
        <v>781</v>
      </c>
      <c r="K15" s="70" t="s">
        <v>782</v>
      </c>
      <c r="L15" s="69" t="s">
        <v>739</v>
      </c>
      <c r="M15" s="70" t="s">
        <v>740</v>
      </c>
      <c r="N15" s="70">
        <v>1</v>
      </c>
      <c r="O15" s="73">
        <v>15639999.999999998</v>
      </c>
      <c r="P15" s="74">
        <f>N15*O15</f>
        <v>15639999.999999998</v>
      </c>
      <c r="Q15" s="75">
        <v>0.23</v>
      </c>
      <c r="R15" s="73">
        <f t="shared" si="1"/>
        <v>19237199.999999996</v>
      </c>
      <c r="S15" s="76" t="s">
        <v>741</v>
      </c>
      <c r="T15" s="70">
        <v>1</v>
      </c>
      <c r="U15" s="74"/>
      <c r="V15" s="70"/>
      <c r="W15" s="70"/>
      <c r="X15" s="70"/>
      <c r="Y15" s="70"/>
      <c r="Z15" s="70"/>
    </row>
    <row r="16" spans="1:26" ht="38.25" customHeight="1">
      <c r="A16" s="70">
        <v>15</v>
      </c>
      <c r="B16" s="108" t="s">
        <v>732</v>
      </c>
      <c r="C16" s="71" t="s">
        <v>20</v>
      </c>
      <c r="D16" s="70" t="s">
        <v>733</v>
      </c>
      <c r="E16" s="77" t="s">
        <v>734</v>
      </c>
      <c r="F16" s="77" t="s">
        <v>735</v>
      </c>
      <c r="G16" s="77"/>
      <c r="H16" s="77"/>
      <c r="I16" s="70" t="s">
        <v>783</v>
      </c>
      <c r="J16" s="77" t="s">
        <v>784</v>
      </c>
      <c r="K16" s="70" t="s">
        <v>785</v>
      </c>
      <c r="L16" s="69" t="s">
        <v>739</v>
      </c>
      <c r="M16" s="70" t="s">
        <v>740</v>
      </c>
      <c r="N16" s="70">
        <v>1</v>
      </c>
      <c r="O16" s="79">
        <v>20700000</v>
      </c>
      <c r="P16" s="79">
        <v>20700000</v>
      </c>
      <c r="Q16" s="75">
        <v>0.23</v>
      </c>
      <c r="R16" s="79">
        <f t="shared" si="1"/>
        <v>25461000</v>
      </c>
      <c r="S16" s="76"/>
      <c r="T16" s="70">
        <v>1</v>
      </c>
      <c r="U16" s="74"/>
      <c r="V16" s="70"/>
      <c r="W16" s="70"/>
      <c r="X16" s="70"/>
      <c r="Y16" s="70"/>
      <c r="Z16" s="70"/>
    </row>
    <row r="17" spans="1:26" ht="38.25" customHeight="1">
      <c r="A17" s="70">
        <v>16</v>
      </c>
      <c r="B17" s="108" t="s">
        <v>732</v>
      </c>
      <c r="C17" s="71" t="s">
        <v>20</v>
      </c>
      <c r="D17" s="77" t="s">
        <v>733</v>
      </c>
      <c r="E17" s="77" t="s">
        <v>734</v>
      </c>
      <c r="F17" s="77" t="s">
        <v>735</v>
      </c>
      <c r="G17" s="77"/>
      <c r="H17" s="77"/>
      <c r="I17" s="77" t="s">
        <v>786</v>
      </c>
      <c r="J17" s="77" t="s">
        <v>787</v>
      </c>
      <c r="K17" s="77" t="s">
        <v>788</v>
      </c>
      <c r="L17" s="80" t="s">
        <v>739</v>
      </c>
      <c r="M17" s="77" t="s">
        <v>740</v>
      </c>
      <c r="N17" s="77">
        <v>1</v>
      </c>
      <c r="O17" s="81">
        <v>1500000</v>
      </c>
      <c r="P17" s="81">
        <v>1500000</v>
      </c>
      <c r="Q17" s="82">
        <v>0.23</v>
      </c>
      <c r="R17" s="81">
        <f t="shared" si="1"/>
        <v>1845000</v>
      </c>
      <c r="S17" s="76"/>
      <c r="T17" s="70">
        <v>1</v>
      </c>
      <c r="U17" s="74"/>
      <c r="V17" s="70"/>
      <c r="W17" s="70"/>
      <c r="X17" s="70"/>
      <c r="Y17" s="70"/>
      <c r="Z17" s="70"/>
    </row>
    <row r="18" spans="1:26" ht="38.25" customHeight="1">
      <c r="A18" s="70">
        <v>17</v>
      </c>
      <c r="B18" s="108" t="s">
        <v>732</v>
      </c>
      <c r="C18" s="71" t="s">
        <v>20</v>
      </c>
      <c r="D18" s="77" t="s">
        <v>733</v>
      </c>
      <c r="E18" s="77" t="s">
        <v>734</v>
      </c>
      <c r="F18" s="77" t="s">
        <v>735</v>
      </c>
      <c r="G18" s="77"/>
      <c r="H18" s="77"/>
      <c r="I18" s="77" t="s">
        <v>789</v>
      </c>
      <c r="J18" s="77" t="s">
        <v>790</v>
      </c>
      <c r="K18" s="77" t="s">
        <v>790</v>
      </c>
      <c r="L18" s="80" t="s">
        <v>739</v>
      </c>
      <c r="M18" s="77" t="s">
        <v>740</v>
      </c>
      <c r="N18" s="77">
        <v>1</v>
      </c>
      <c r="O18" s="81">
        <v>5000000</v>
      </c>
      <c r="P18" s="81">
        <v>5000000</v>
      </c>
      <c r="Q18" s="82">
        <v>0.23</v>
      </c>
      <c r="R18" s="81">
        <f t="shared" si="1"/>
        <v>6150000</v>
      </c>
      <c r="S18" s="76"/>
      <c r="T18" s="70">
        <v>1</v>
      </c>
      <c r="U18" s="74"/>
      <c r="V18" s="70"/>
      <c r="W18" s="70"/>
      <c r="X18" s="70"/>
      <c r="Y18" s="70"/>
      <c r="Z18" s="70"/>
    </row>
    <row r="19" spans="1:26" ht="38.25" customHeight="1">
      <c r="A19" s="70">
        <v>18</v>
      </c>
      <c r="B19" s="108" t="s">
        <v>732</v>
      </c>
      <c r="C19" s="71" t="s">
        <v>20</v>
      </c>
      <c r="D19" s="77" t="s">
        <v>733</v>
      </c>
      <c r="E19" s="77" t="s">
        <v>734</v>
      </c>
      <c r="F19" s="77" t="s">
        <v>735</v>
      </c>
      <c r="G19" s="77"/>
      <c r="H19" s="77"/>
      <c r="I19" s="77" t="s">
        <v>791</v>
      </c>
      <c r="J19" s="77" t="s">
        <v>792</v>
      </c>
      <c r="K19" s="77" t="s">
        <v>793</v>
      </c>
      <c r="L19" s="80" t="s">
        <v>739</v>
      </c>
      <c r="M19" s="77" t="s">
        <v>740</v>
      </c>
      <c r="N19" s="77">
        <v>1</v>
      </c>
      <c r="O19" s="83">
        <v>1000000</v>
      </c>
      <c r="P19" s="83">
        <v>1000</v>
      </c>
      <c r="Q19" s="82">
        <v>0.23</v>
      </c>
      <c r="R19" s="83">
        <f t="shared" si="1"/>
        <v>1230</v>
      </c>
      <c r="S19" s="76"/>
      <c r="T19" s="70">
        <v>1</v>
      </c>
      <c r="U19" s="74"/>
      <c r="V19" s="70"/>
      <c r="W19" s="70"/>
      <c r="X19" s="70"/>
      <c r="Y19" s="70"/>
      <c r="Z19" s="70"/>
    </row>
    <row r="20" spans="1:26" ht="38.25" customHeight="1">
      <c r="A20" s="70">
        <v>19</v>
      </c>
      <c r="B20" s="108" t="s">
        <v>732</v>
      </c>
      <c r="C20" s="71" t="s">
        <v>20</v>
      </c>
      <c r="D20" s="77" t="s">
        <v>733</v>
      </c>
      <c r="E20" s="77" t="s">
        <v>734</v>
      </c>
      <c r="F20" s="77" t="s">
        <v>735</v>
      </c>
      <c r="G20" s="77"/>
      <c r="H20" s="77"/>
      <c r="I20" s="84" t="s">
        <v>794</v>
      </c>
      <c r="J20" s="77"/>
      <c r="K20" s="77"/>
      <c r="L20" s="80"/>
      <c r="M20" s="77" t="s">
        <v>769</v>
      </c>
      <c r="N20" s="77">
        <v>1</v>
      </c>
      <c r="O20" s="83">
        <v>200000</v>
      </c>
      <c r="P20" s="83">
        <v>200000</v>
      </c>
      <c r="Q20" s="82">
        <v>0.23</v>
      </c>
      <c r="R20" s="83">
        <f t="shared" si="1"/>
        <v>246000</v>
      </c>
      <c r="S20" s="76"/>
      <c r="T20" s="70">
        <v>1</v>
      </c>
      <c r="U20" s="74"/>
      <c r="V20" s="70">
        <v>200000</v>
      </c>
      <c r="W20" s="70" t="s">
        <v>795</v>
      </c>
      <c r="X20" s="70"/>
      <c r="Y20" s="70"/>
      <c r="Z20" s="70"/>
    </row>
    <row r="21" spans="1:26" ht="38.25" customHeight="1">
      <c r="A21" s="70">
        <v>20</v>
      </c>
      <c r="B21" s="108" t="s">
        <v>732</v>
      </c>
      <c r="C21" s="71" t="s">
        <v>20</v>
      </c>
      <c r="D21" s="77" t="s">
        <v>733</v>
      </c>
      <c r="E21" s="77" t="s">
        <v>734</v>
      </c>
      <c r="F21" s="77" t="s">
        <v>735</v>
      </c>
      <c r="G21" s="77"/>
      <c r="H21" s="77"/>
      <c r="I21" s="84" t="s">
        <v>796</v>
      </c>
      <c r="J21" s="77"/>
      <c r="K21" s="77"/>
      <c r="L21" s="80"/>
      <c r="M21" s="77" t="s">
        <v>769</v>
      </c>
      <c r="N21" s="77">
        <v>1</v>
      </c>
      <c r="O21" s="83">
        <v>300000</v>
      </c>
      <c r="P21" s="83">
        <v>300000</v>
      </c>
      <c r="Q21" s="82">
        <v>0.23</v>
      </c>
      <c r="R21" s="83">
        <f t="shared" si="1"/>
        <v>369000</v>
      </c>
      <c r="S21" s="76"/>
      <c r="T21" s="70">
        <v>1</v>
      </c>
      <c r="U21" s="74"/>
      <c r="V21" s="70">
        <v>300000</v>
      </c>
      <c r="W21" s="70" t="s">
        <v>795</v>
      </c>
      <c r="X21" s="85" t="s">
        <v>797</v>
      </c>
      <c r="Y21" s="85"/>
      <c r="Z21" s="70"/>
    </row>
    <row r="22" spans="1:26" ht="38.25" customHeight="1">
      <c r="A22" s="70">
        <v>21</v>
      </c>
      <c r="B22" s="108" t="s">
        <v>732</v>
      </c>
      <c r="C22" s="71" t="s">
        <v>20</v>
      </c>
      <c r="D22" s="70" t="s">
        <v>733</v>
      </c>
      <c r="E22" s="77" t="s">
        <v>734</v>
      </c>
      <c r="F22" s="77" t="s">
        <v>735</v>
      </c>
      <c r="G22" s="77"/>
      <c r="H22" s="77"/>
      <c r="I22" s="84" t="s">
        <v>798</v>
      </c>
      <c r="J22" s="77"/>
      <c r="K22" s="77"/>
      <c r="L22" s="80"/>
      <c r="M22" s="77" t="s">
        <v>769</v>
      </c>
      <c r="N22" s="77">
        <v>1</v>
      </c>
      <c r="O22" s="83">
        <v>15000</v>
      </c>
      <c r="P22" s="83">
        <v>15000</v>
      </c>
      <c r="Q22" s="82">
        <v>0.23</v>
      </c>
      <c r="R22" s="83">
        <f t="shared" si="1"/>
        <v>18450</v>
      </c>
      <c r="S22" s="76"/>
      <c r="T22" s="70">
        <v>1</v>
      </c>
      <c r="U22" s="74"/>
      <c r="V22" s="70">
        <v>15000</v>
      </c>
      <c r="W22" s="70" t="s">
        <v>795</v>
      </c>
      <c r="X22" s="86">
        <f>SUM(P2:P22)</f>
        <v>182575000</v>
      </c>
      <c r="Y22" s="86">
        <f>SUM(R2:R22)</f>
        <v>224567250</v>
      </c>
      <c r="Z22" s="70"/>
    </row>
    <row r="23" spans="1:26" ht="38.25" customHeight="1">
      <c r="A23" s="70">
        <v>22</v>
      </c>
      <c r="B23" s="108" t="s">
        <v>732</v>
      </c>
      <c r="C23" s="87" t="s">
        <v>20</v>
      </c>
      <c r="D23" s="70" t="s">
        <v>733</v>
      </c>
      <c r="E23" s="70" t="s">
        <v>734</v>
      </c>
      <c r="F23" s="70" t="s">
        <v>799</v>
      </c>
      <c r="G23" s="70"/>
      <c r="H23" s="70"/>
      <c r="I23" s="70" t="s">
        <v>776</v>
      </c>
      <c r="J23" s="77" t="s">
        <v>777</v>
      </c>
      <c r="K23" s="78" t="s">
        <v>778</v>
      </c>
      <c r="L23" s="69" t="s">
        <v>739</v>
      </c>
      <c r="M23" s="70" t="s">
        <v>740</v>
      </c>
      <c r="N23" s="70">
        <v>1</v>
      </c>
      <c r="O23" s="88">
        <v>2023999.9999999998</v>
      </c>
      <c r="P23" s="74">
        <f>N23*O23</f>
        <v>2023999.9999999998</v>
      </c>
      <c r="Q23" s="75">
        <v>0.23</v>
      </c>
      <c r="R23" s="73">
        <f>P23+(Q23*P23)</f>
        <v>2489519.9999999995</v>
      </c>
      <c r="S23" s="76"/>
      <c r="T23" s="70"/>
      <c r="U23" s="74"/>
      <c r="V23" s="70"/>
      <c r="W23" s="70"/>
      <c r="X23" s="70"/>
      <c r="Y23" s="70"/>
      <c r="Z23" s="70"/>
    </row>
    <row r="24" spans="1:26" ht="38.25" customHeight="1">
      <c r="A24" s="70">
        <v>23</v>
      </c>
      <c r="B24" s="108" t="s">
        <v>732</v>
      </c>
      <c r="C24" s="87" t="s">
        <v>20</v>
      </c>
      <c r="D24" s="70" t="s">
        <v>733</v>
      </c>
      <c r="E24" s="70" t="s">
        <v>734</v>
      </c>
      <c r="F24" s="70" t="s">
        <v>735</v>
      </c>
      <c r="G24" s="70"/>
      <c r="H24" s="70"/>
      <c r="I24" s="70" t="s">
        <v>783</v>
      </c>
      <c r="J24" s="77" t="s">
        <v>784</v>
      </c>
      <c r="K24" s="70" t="s">
        <v>785</v>
      </c>
      <c r="L24" s="69" t="s">
        <v>739</v>
      </c>
      <c r="M24" s="70" t="s">
        <v>740</v>
      </c>
      <c r="N24" s="70">
        <v>1</v>
      </c>
      <c r="O24" s="79">
        <v>20700000</v>
      </c>
      <c r="P24" s="79">
        <v>20700000</v>
      </c>
      <c r="Q24" s="75">
        <v>0.23</v>
      </c>
      <c r="R24" s="79">
        <f>P24+(Q24*P24)</f>
        <v>25461000</v>
      </c>
      <c r="S24" s="76"/>
      <c r="T24" s="70"/>
      <c r="U24" s="74"/>
      <c r="V24" s="70"/>
      <c r="W24" s="70"/>
      <c r="X24" s="70"/>
      <c r="Y24" s="70"/>
      <c r="Z24" s="70"/>
    </row>
    <row r="25" spans="1:26" ht="38.25" customHeight="1">
      <c r="A25" s="70">
        <v>24</v>
      </c>
      <c r="B25" s="108" t="s">
        <v>732</v>
      </c>
      <c r="C25" s="89" t="s">
        <v>20</v>
      </c>
      <c r="D25" s="77" t="s">
        <v>733</v>
      </c>
      <c r="E25" s="77" t="s">
        <v>734</v>
      </c>
      <c r="F25" s="77" t="s">
        <v>800</v>
      </c>
      <c r="G25" s="77"/>
      <c r="H25" s="77"/>
      <c r="I25" s="77" t="s">
        <v>786</v>
      </c>
      <c r="J25" s="77" t="s">
        <v>787</v>
      </c>
      <c r="K25" s="77" t="s">
        <v>788</v>
      </c>
      <c r="L25" s="80" t="s">
        <v>739</v>
      </c>
      <c r="M25" s="77" t="s">
        <v>740</v>
      </c>
      <c r="N25" s="77">
        <v>1</v>
      </c>
      <c r="O25" s="81">
        <v>1500000</v>
      </c>
      <c r="P25" s="81">
        <v>1500000</v>
      </c>
      <c r="Q25" s="82">
        <v>0.23</v>
      </c>
      <c r="R25" s="81">
        <f>P25+(Q25*P25)</f>
        <v>1845000</v>
      </c>
      <c r="S25" s="77"/>
      <c r="T25" s="70"/>
      <c r="U25" s="74"/>
      <c r="V25" s="70"/>
      <c r="W25" s="70"/>
      <c r="X25" s="77"/>
      <c r="Y25" s="77"/>
      <c r="Z25" s="77"/>
    </row>
    <row r="26" spans="1:26" ht="38.25" customHeight="1">
      <c r="A26" s="70">
        <v>25</v>
      </c>
      <c r="B26" s="108" t="s">
        <v>732</v>
      </c>
      <c r="C26" s="89" t="s">
        <v>20</v>
      </c>
      <c r="D26" s="77" t="s">
        <v>733</v>
      </c>
      <c r="E26" s="77" t="s">
        <v>734</v>
      </c>
      <c r="F26" s="77" t="s">
        <v>799</v>
      </c>
      <c r="G26" s="77"/>
      <c r="H26" s="77"/>
      <c r="I26" s="77" t="s">
        <v>789</v>
      </c>
      <c r="J26" s="77" t="s">
        <v>790</v>
      </c>
      <c r="K26" s="77" t="s">
        <v>790</v>
      </c>
      <c r="L26" s="80" t="s">
        <v>739</v>
      </c>
      <c r="M26" s="77" t="s">
        <v>740</v>
      </c>
      <c r="N26" s="77">
        <v>1</v>
      </c>
      <c r="O26" s="81">
        <v>5000000</v>
      </c>
      <c r="P26" s="81">
        <v>5000000</v>
      </c>
      <c r="Q26" s="82">
        <v>0.23</v>
      </c>
      <c r="R26" s="81">
        <f>P26+(Q26*P26)</f>
        <v>6150000</v>
      </c>
      <c r="S26" s="77"/>
      <c r="T26" s="70"/>
      <c r="U26" s="74"/>
      <c r="V26" s="70"/>
      <c r="W26" s="70"/>
      <c r="X26" s="77"/>
      <c r="Y26" s="77"/>
      <c r="Z26" s="77"/>
    </row>
    <row r="27" spans="1:26" ht="38.25" customHeight="1">
      <c r="A27" s="70">
        <v>26</v>
      </c>
      <c r="B27" s="108" t="s">
        <v>732</v>
      </c>
      <c r="C27" s="77" t="s">
        <v>20</v>
      </c>
      <c r="D27" s="77" t="s">
        <v>733</v>
      </c>
      <c r="E27" s="77" t="s">
        <v>734</v>
      </c>
      <c r="F27" s="77" t="s">
        <v>735</v>
      </c>
      <c r="G27" s="77"/>
      <c r="H27" s="77"/>
      <c r="I27" s="77" t="s">
        <v>791</v>
      </c>
      <c r="J27" s="77" t="s">
        <v>792</v>
      </c>
      <c r="K27" s="77" t="s">
        <v>793</v>
      </c>
      <c r="L27" s="80" t="s">
        <v>739</v>
      </c>
      <c r="M27" s="77" t="s">
        <v>740</v>
      </c>
      <c r="N27" s="77">
        <v>1</v>
      </c>
      <c r="O27" s="83">
        <v>1000000</v>
      </c>
      <c r="P27" s="83">
        <v>1000000</v>
      </c>
      <c r="Q27" s="82">
        <v>0.23</v>
      </c>
      <c r="R27" s="83">
        <f>P27+(Q27*P27)</f>
        <v>1230000</v>
      </c>
      <c r="S27" s="77"/>
      <c r="T27" s="77"/>
      <c r="U27" s="90"/>
      <c r="V27" s="77"/>
      <c r="W27" s="77"/>
      <c r="X27" s="77"/>
      <c r="Y27" s="77"/>
      <c r="Z27" s="77"/>
    </row>
    <row r="28" spans="1:26" ht="38.25" customHeight="1">
      <c r="A28" s="70">
        <v>27</v>
      </c>
      <c r="B28" s="109" t="s">
        <v>801</v>
      </c>
      <c r="C28" s="91" t="s">
        <v>20</v>
      </c>
      <c r="D28" s="70" t="s">
        <v>802</v>
      </c>
      <c r="E28" s="70" t="s">
        <v>734</v>
      </c>
      <c r="F28" s="70" t="s">
        <v>735</v>
      </c>
      <c r="G28" s="70"/>
      <c r="H28" s="70"/>
      <c r="I28" s="70" t="s">
        <v>803</v>
      </c>
      <c r="J28" s="70" t="s">
        <v>804</v>
      </c>
      <c r="K28" s="70" t="s">
        <v>805</v>
      </c>
      <c r="L28" s="70" t="s">
        <v>806</v>
      </c>
      <c r="M28" s="70" t="s">
        <v>769</v>
      </c>
      <c r="N28" s="70">
        <v>1</v>
      </c>
      <c r="O28" s="92">
        <v>11000000</v>
      </c>
      <c r="P28" s="74">
        <f t="shared" ref="P28:P51" si="2">N28*O28</f>
        <v>11000000</v>
      </c>
      <c r="Q28" s="75">
        <v>0.23</v>
      </c>
      <c r="R28" s="73">
        <f t="shared" si="1"/>
        <v>13530000</v>
      </c>
      <c r="S28" s="76"/>
      <c r="T28" s="70">
        <v>1</v>
      </c>
      <c r="U28" s="74">
        <v>11425000</v>
      </c>
      <c r="V28" s="74"/>
      <c r="W28" s="70"/>
      <c r="X28" s="70"/>
      <c r="Y28" s="70"/>
      <c r="Z28" s="70"/>
    </row>
    <row r="29" spans="1:26" ht="38.25" customHeight="1">
      <c r="A29" s="70">
        <v>28</v>
      </c>
      <c r="B29" s="109" t="s">
        <v>801</v>
      </c>
      <c r="C29" s="91" t="s">
        <v>20</v>
      </c>
      <c r="D29" s="70" t="s">
        <v>802</v>
      </c>
      <c r="E29" s="70" t="s">
        <v>734</v>
      </c>
      <c r="F29" s="70" t="s">
        <v>735</v>
      </c>
      <c r="G29" s="70"/>
      <c r="H29" s="70"/>
      <c r="I29" s="70" t="s">
        <v>238</v>
      </c>
      <c r="J29" s="70" t="s">
        <v>807</v>
      </c>
      <c r="K29" s="70" t="s">
        <v>808</v>
      </c>
      <c r="L29" s="70" t="s">
        <v>809</v>
      </c>
      <c r="M29" s="70" t="s">
        <v>769</v>
      </c>
      <c r="N29" s="70">
        <v>1</v>
      </c>
      <c r="O29" s="92">
        <v>12000000</v>
      </c>
      <c r="P29" s="74">
        <f t="shared" si="2"/>
        <v>12000000</v>
      </c>
      <c r="Q29" s="75">
        <v>0.23</v>
      </c>
      <c r="R29" s="73">
        <f t="shared" si="1"/>
        <v>14760000</v>
      </c>
      <c r="S29" s="76"/>
      <c r="T29" s="70">
        <v>1</v>
      </c>
      <c r="U29" s="74">
        <v>13710000</v>
      </c>
      <c r="V29" s="74"/>
      <c r="W29" s="70"/>
      <c r="X29" s="70"/>
      <c r="Y29" s="70"/>
      <c r="Z29" s="70"/>
    </row>
    <row r="30" spans="1:26" ht="38.25" customHeight="1">
      <c r="A30" s="70">
        <v>29</v>
      </c>
      <c r="B30" s="109" t="s">
        <v>801</v>
      </c>
      <c r="C30" s="91" t="s">
        <v>20</v>
      </c>
      <c r="D30" s="70" t="s">
        <v>802</v>
      </c>
      <c r="E30" s="70" t="s">
        <v>734</v>
      </c>
      <c r="F30" s="70" t="s">
        <v>735</v>
      </c>
      <c r="G30" s="70"/>
      <c r="H30" s="70"/>
      <c r="I30" s="70" t="s">
        <v>241</v>
      </c>
      <c r="J30" s="70" t="s">
        <v>810</v>
      </c>
      <c r="K30" s="70" t="s">
        <v>811</v>
      </c>
      <c r="L30" s="70" t="s">
        <v>812</v>
      </c>
      <c r="M30" s="70" t="s">
        <v>769</v>
      </c>
      <c r="N30" s="70">
        <v>1</v>
      </c>
      <c r="O30" s="92">
        <v>7000000</v>
      </c>
      <c r="P30" s="74">
        <f t="shared" si="2"/>
        <v>7000000</v>
      </c>
      <c r="Q30" s="75">
        <v>0.23</v>
      </c>
      <c r="R30" s="73">
        <f t="shared" si="1"/>
        <v>8610000</v>
      </c>
      <c r="S30" s="76"/>
      <c r="T30" s="70">
        <v>1</v>
      </c>
      <c r="U30" s="74">
        <v>6855000</v>
      </c>
      <c r="V30" s="74"/>
      <c r="W30" s="70"/>
      <c r="X30" s="70"/>
      <c r="Y30" s="70"/>
      <c r="Z30" s="70"/>
    </row>
    <row r="31" spans="1:26" ht="38.25" customHeight="1">
      <c r="A31" s="70">
        <v>30</v>
      </c>
      <c r="B31" s="109" t="s">
        <v>801</v>
      </c>
      <c r="C31" s="91" t="s">
        <v>20</v>
      </c>
      <c r="D31" s="70" t="s">
        <v>802</v>
      </c>
      <c r="E31" s="70" t="s">
        <v>734</v>
      </c>
      <c r="F31" s="70" t="s">
        <v>735</v>
      </c>
      <c r="G31" s="70"/>
      <c r="H31" s="70"/>
      <c r="I31" s="93" t="s">
        <v>244</v>
      </c>
      <c r="J31" s="70" t="s">
        <v>813</v>
      </c>
      <c r="K31" s="70" t="s">
        <v>814</v>
      </c>
      <c r="L31" s="70" t="s">
        <v>815</v>
      </c>
      <c r="M31" s="70" t="s">
        <v>769</v>
      </c>
      <c r="N31" s="70">
        <v>1</v>
      </c>
      <c r="O31" s="92">
        <v>5520000</v>
      </c>
      <c r="P31" s="74">
        <f t="shared" si="2"/>
        <v>5520000</v>
      </c>
      <c r="Q31" s="75">
        <v>0.23</v>
      </c>
      <c r="R31" s="73">
        <f t="shared" si="1"/>
        <v>6789600</v>
      </c>
      <c r="S31" s="76"/>
      <c r="T31" s="70">
        <v>1</v>
      </c>
      <c r="U31" s="74">
        <v>5484000</v>
      </c>
      <c r="V31" s="74"/>
      <c r="W31" s="70"/>
      <c r="X31" s="70"/>
      <c r="Y31" s="70"/>
      <c r="Z31" s="70"/>
    </row>
    <row r="32" spans="1:26" ht="38.25" customHeight="1">
      <c r="A32" s="70">
        <v>31</v>
      </c>
      <c r="B32" s="109" t="s">
        <v>801</v>
      </c>
      <c r="C32" s="91" t="s">
        <v>20</v>
      </c>
      <c r="D32" s="70" t="s">
        <v>802</v>
      </c>
      <c r="E32" s="70" t="s">
        <v>734</v>
      </c>
      <c r="F32" s="70" t="s">
        <v>735</v>
      </c>
      <c r="G32" s="70"/>
      <c r="H32" s="70"/>
      <c r="I32" s="93" t="s">
        <v>816</v>
      </c>
      <c r="J32" s="70" t="s">
        <v>817</v>
      </c>
      <c r="K32" s="70" t="s">
        <v>818</v>
      </c>
      <c r="L32" s="70" t="s">
        <v>815</v>
      </c>
      <c r="M32" s="70" t="s">
        <v>769</v>
      </c>
      <c r="N32" s="70">
        <v>1</v>
      </c>
      <c r="O32" s="92">
        <v>12879999.999999998</v>
      </c>
      <c r="P32" s="74">
        <f t="shared" si="2"/>
        <v>12879999.999999998</v>
      </c>
      <c r="Q32" s="75">
        <v>0.23</v>
      </c>
      <c r="R32" s="73">
        <f t="shared" si="1"/>
        <v>15842399.999999998</v>
      </c>
      <c r="S32" s="76"/>
      <c r="T32" s="70">
        <v>2</v>
      </c>
      <c r="U32" s="74">
        <v>12796000</v>
      </c>
      <c r="V32" s="74"/>
      <c r="W32" s="70"/>
      <c r="X32" s="70"/>
      <c r="Y32" s="70"/>
      <c r="Z32" s="70"/>
    </row>
    <row r="33" spans="1:26" ht="38.25" customHeight="1">
      <c r="A33" s="70">
        <v>32</v>
      </c>
      <c r="B33" s="109" t="s">
        <v>801</v>
      </c>
      <c r="C33" s="91" t="s">
        <v>20</v>
      </c>
      <c r="D33" s="70" t="s">
        <v>802</v>
      </c>
      <c r="E33" s="70" t="s">
        <v>734</v>
      </c>
      <c r="F33" s="70" t="s">
        <v>735</v>
      </c>
      <c r="G33" s="70"/>
      <c r="H33" s="70"/>
      <c r="I33" s="70" t="s">
        <v>247</v>
      </c>
      <c r="J33" s="70" t="s">
        <v>819</v>
      </c>
      <c r="K33" s="70" t="s">
        <v>820</v>
      </c>
      <c r="L33" s="70" t="s">
        <v>821</v>
      </c>
      <c r="M33" s="70" t="s">
        <v>769</v>
      </c>
      <c r="N33" s="70">
        <v>2</v>
      </c>
      <c r="O33" s="73">
        <v>1100000</v>
      </c>
      <c r="P33" s="74">
        <f t="shared" si="2"/>
        <v>2200000</v>
      </c>
      <c r="Q33" s="75">
        <v>0.23</v>
      </c>
      <c r="R33" s="73">
        <f t="shared" si="1"/>
        <v>2706000</v>
      </c>
      <c r="S33" s="76"/>
      <c r="T33" s="70">
        <v>1</v>
      </c>
      <c r="U33" s="74">
        <v>3199000</v>
      </c>
      <c r="V33" s="74"/>
      <c r="W33" s="70"/>
      <c r="X33" s="70"/>
      <c r="Y33" s="70"/>
      <c r="Z33" s="70"/>
    </row>
    <row r="34" spans="1:26" ht="38.25" customHeight="1">
      <c r="A34" s="70">
        <v>33</v>
      </c>
      <c r="B34" s="109" t="s">
        <v>801</v>
      </c>
      <c r="C34" s="91" t="s">
        <v>20</v>
      </c>
      <c r="D34" s="70" t="s">
        <v>802</v>
      </c>
      <c r="E34" s="70" t="s">
        <v>734</v>
      </c>
      <c r="F34" s="70" t="s">
        <v>735</v>
      </c>
      <c r="G34" s="70"/>
      <c r="H34" s="70"/>
      <c r="I34" s="93" t="s">
        <v>822</v>
      </c>
      <c r="J34" s="70" t="s">
        <v>823</v>
      </c>
      <c r="K34" s="70" t="s">
        <v>824</v>
      </c>
      <c r="L34" s="70" t="s">
        <v>825</v>
      </c>
      <c r="M34" s="70" t="s">
        <v>769</v>
      </c>
      <c r="N34" s="70">
        <v>1</v>
      </c>
      <c r="O34" s="92">
        <v>5000000</v>
      </c>
      <c r="P34" s="74">
        <f t="shared" si="2"/>
        <v>5000000</v>
      </c>
      <c r="Q34" s="75">
        <v>0.23</v>
      </c>
      <c r="R34" s="73">
        <f t="shared" si="1"/>
        <v>6150000</v>
      </c>
      <c r="S34" s="76"/>
      <c r="T34" s="70">
        <v>2</v>
      </c>
      <c r="U34" s="74">
        <v>6855000</v>
      </c>
      <c r="V34" s="74"/>
      <c r="W34" s="70"/>
      <c r="X34" s="70"/>
      <c r="Y34" s="70"/>
      <c r="Z34" s="70"/>
    </row>
    <row r="35" spans="1:26" ht="38.25" customHeight="1">
      <c r="A35" s="70">
        <v>34</v>
      </c>
      <c r="B35" s="109" t="s">
        <v>801</v>
      </c>
      <c r="C35" s="91" t="s">
        <v>20</v>
      </c>
      <c r="D35" s="70" t="s">
        <v>802</v>
      </c>
      <c r="E35" s="70" t="s">
        <v>734</v>
      </c>
      <c r="F35" s="70" t="s">
        <v>735</v>
      </c>
      <c r="G35" s="70"/>
      <c r="H35" s="70"/>
      <c r="I35" s="93" t="s">
        <v>826</v>
      </c>
      <c r="J35" s="70" t="s">
        <v>827</v>
      </c>
      <c r="K35" s="70" t="s">
        <v>828</v>
      </c>
      <c r="L35" s="70" t="s">
        <v>829</v>
      </c>
      <c r="M35" s="70" t="s">
        <v>769</v>
      </c>
      <c r="N35" s="70">
        <v>2</v>
      </c>
      <c r="O35" s="92">
        <v>5000000</v>
      </c>
      <c r="P35" s="74">
        <f t="shared" si="2"/>
        <v>10000000</v>
      </c>
      <c r="Q35" s="75">
        <v>0.23</v>
      </c>
      <c r="R35" s="73">
        <f t="shared" si="1"/>
        <v>12300000</v>
      </c>
      <c r="S35" s="76"/>
      <c r="T35" s="70">
        <v>1</v>
      </c>
      <c r="U35" s="74">
        <v>9140000</v>
      </c>
      <c r="V35" s="74"/>
      <c r="W35" s="70"/>
      <c r="X35" s="70"/>
      <c r="Y35" s="70"/>
      <c r="Z35" s="70"/>
    </row>
    <row r="36" spans="1:26" ht="38.25" customHeight="1">
      <c r="A36" s="70">
        <v>35</v>
      </c>
      <c r="B36" s="109" t="s">
        <v>801</v>
      </c>
      <c r="C36" s="91" t="s">
        <v>20</v>
      </c>
      <c r="D36" s="70" t="s">
        <v>802</v>
      </c>
      <c r="E36" s="70" t="s">
        <v>734</v>
      </c>
      <c r="F36" s="70" t="s">
        <v>735</v>
      </c>
      <c r="G36" s="70"/>
      <c r="H36" s="70"/>
      <c r="I36" s="70" t="s">
        <v>830</v>
      </c>
      <c r="J36" s="70" t="s">
        <v>831</v>
      </c>
      <c r="K36" s="70" t="s">
        <v>832</v>
      </c>
      <c r="L36" s="70" t="s">
        <v>833</v>
      </c>
      <c r="M36" s="70" t="s">
        <v>740</v>
      </c>
      <c r="N36" s="70">
        <v>1</v>
      </c>
      <c r="O36" s="92">
        <v>7000000</v>
      </c>
      <c r="P36" s="74">
        <f t="shared" si="2"/>
        <v>7000000</v>
      </c>
      <c r="Q36" s="75">
        <v>0.23</v>
      </c>
      <c r="R36" s="73">
        <f t="shared" si="1"/>
        <v>8610000</v>
      </c>
      <c r="S36" s="76" t="s">
        <v>741</v>
      </c>
      <c r="T36" s="70">
        <v>1</v>
      </c>
      <c r="U36" s="74">
        <v>4570000</v>
      </c>
      <c r="V36" s="74"/>
      <c r="W36" s="70"/>
      <c r="X36" s="70"/>
      <c r="Y36" s="70"/>
      <c r="Z36" s="70"/>
    </row>
    <row r="37" spans="1:26" ht="38.25" customHeight="1">
      <c r="A37" s="70">
        <v>36</v>
      </c>
      <c r="B37" s="109" t="s">
        <v>801</v>
      </c>
      <c r="C37" s="91" t="s">
        <v>20</v>
      </c>
      <c r="D37" s="70" t="s">
        <v>802</v>
      </c>
      <c r="E37" s="70" t="s">
        <v>734</v>
      </c>
      <c r="F37" s="70" t="s">
        <v>735</v>
      </c>
      <c r="G37" s="70"/>
      <c r="H37" s="70"/>
      <c r="I37" s="70" t="s">
        <v>834</v>
      </c>
      <c r="J37" s="70" t="s">
        <v>835</v>
      </c>
      <c r="K37" s="70" t="s">
        <v>836</v>
      </c>
      <c r="L37" s="70" t="s">
        <v>837</v>
      </c>
      <c r="M37" s="70" t="s">
        <v>769</v>
      </c>
      <c r="N37" s="70">
        <v>2</v>
      </c>
      <c r="O37" s="92">
        <v>3000000</v>
      </c>
      <c r="P37" s="74">
        <f t="shared" si="2"/>
        <v>6000000</v>
      </c>
      <c r="Q37" s="75">
        <v>0.23</v>
      </c>
      <c r="R37" s="73">
        <f t="shared" si="1"/>
        <v>7380000</v>
      </c>
      <c r="S37" s="76"/>
      <c r="T37" s="70">
        <v>1</v>
      </c>
      <c r="U37" s="74">
        <v>7769000</v>
      </c>
      <c r="V37" s="74"/>
      <c r="W37" s="70"/>
      <c r="X37" s="70"/>
      <c r="Y37" s="70"/>
      <c r="Z37" s="70"/>
    </row>
    <row r="38" spans="1:26" ht="38.25" customHeight="1">
      <c r="A38" s="70">
        <v>37</v>
      </c>
      <c r="B38" s="109" t="s">
        <v>801</v>
      </c>
      <c r="C38" s="91" t="s">
        <v>20</v>
      </c>
      <c r="D38" s="70" t="s">
        <v>802</v>
      </c>
      <c r="E38" s="70" t="s">
        <v>734</v>
      </c>
      <c r="F38" s="70" t="s">
        <v>735</v>
      </c>
      <c r="G38" s="70"/>
      <c r="H38" s="70"/>
      <c r="I38" s="93" t="s">
        <v>838</v>
      </c>
      <c r="J38" s="70" t="s">
        <v>839</v>
      </c>
      <c r="K38" s="70" t="s">
        <v>840</v>
      </c>
      <c r="L38" s="70" t="s">
        <v>841</v>
      </c>
      <c r="M38" s="70" t="s">
        <v>769</v>
      </c>
      <c r="N38" s="70">
        <v>1</v>
      </c>
      <c r="O38" s="92">
        <v>6500000</v>
      </c>
      <c r="P38" s="74">
        <f t="shared" si="2"/>
        <v>6500000</v>
      </c>
      <c r="Q38" s="75">
        <v>0.23</v>
      </c>
      <c r="R38" s="73">
        <f t="shared" si="1"/>
        <v>7995000</v>
      </c>
      <c r="S38" s="76"/>
      <c r="T38" s="70">
        <v>1</v>
      </c>
      <c r="U38" s="74">
        <v>9140000</v>
      </c>
      <c r="V38" s="74"/>
      <c r="W38" s="70"/>
      <c r="X38" s="70"/>
      <c r="Y38" s="70"/>
      <c r="Z38" s="70"/>
    </row>
    <row r="39" spans="1:26" ht="38.25" customHeight="1">
      <c r="A39" s="70">
        <v>38</v>
      </c>
      <c r="B39" s="109" t="s">
        <v>801</v>
      </c>
      <c r="C39" s="91" t="s">
        <v>20</v>
      </c>
      <c r="D39" s="70" t="s">
        <v>802</v>
      </c>
      <c r="E39" s="70" t="s">
        <v>734</v>
      </c>
      <c r="F39" s="70" t="s">
        <v>735</v>
      </c>
      <c r="G39" s="70"/>
      <c r="H39" s="70"/>
      <c r="I39" s="93" t="s">
        <v>842</v>
      </c>
      <c r="J39" s="70" t="s">
        <v>843</v>
      </c>
      <c r="K39" s="70" t="s">
        <v>840</v>
      </c>
      <c r="L39" s="70" t="s">
        <v>844</v>
      </c>
      <c r="M39" s="70" t="s">
        <v>769</v>
      </c>
      <c r="N39" s="70">
        <v>1</v>
      </c>
      <c r="O39" s="92">
        <v>5500000</v>
      </c>
      <c r="P39" s="74">
        <f t="shared" si="2"/>
        <v>5500000</v>
      </c>
      <c r="Q39" s="75">
        <v>0.23</v>
      </c>
      <c r="R39" s="73">
        <f t="shared" si="1"/>
        <v>6765000</v>
      </c>
      <c r="S39" s="76"/>
      <c r="T39" s="70">
        <v>2</v>
      </c>
      <c r="U39" s="74">
        <v>9140000</v>
      </c>
      <c r="V39" s="74"/>
      <c r="W39" s="70"/>
      <c r="X39" s="70"/>
      <c r="Y39" s="70"/>
      <c r="Z39" s="70"/>
    </row>
    <row r="40" spans="1:26" ht="38.25" customHeight="1">
      <c r="A40" s="70">
        <v>39</v>
      </c>
      <c r="B40" s="109" t="s">
        <v>801</v>
      </c>
      <c r="C40" s="91" t="s">
        <v>20</v>
      </c>
      <c r="D40" s="70" t="s">
        <v>802</v>
      </c>
      <c r="E40" s="70" t="s">
        <v>734</v>
      </c>
      <c r="F40" s="70" t="s">
        <v>735</v>
      </c>
      <c r="G40" s="70"/>
      <c r="H40" s="70"/>
      <c r="I40" s="70" t="s">
        <v>845</v>
      </c>
      <c r="J40" s="70" t="s">
        <v>846</v>
      </c>
      <c r="K40" s="70" t="s">
        <v>847</v>
      </c>
      <c r="L40" s="93" t="s">
        <v>848</v>
      </c>
      <c r="M40" s="70" t="s">
        <v>740</v>
      </c>
      <c r="N40" s="70">
        <v>1</v>
      </c>
      <c r="O40" s="92">
        <v>5000000</v>
      </c>
      <c r="P40" s="74">
        <f t="shared" si="2"/>
        <v>5000000</v>
      </c>
      <c r="Q40" s="75">
        <v>0.23</v>
      </c>
      <c r="R40" s="73">
        <f t="shared" si="1"/>
        <v>6150000</v>
      </c>
      <c r="S40" s="76" t="s">
        <v>741</v>
      </c>
      <c r="T40" s="70"/>
      <c r="U40" s="74"/>
      <c r="V40" s="74"/>
      <c r="W40" s="70"/>
      <c r="X40" s="70"/>
      <c r="Y40" s="70"/>
      <c r="Z40" s="70"/>
    </row>
    <row r="41" spans="1:26" ht="38.25" customHeight="1">
      <c r="A41" s="70">
        <v>40</v>
      </c>
      <c r="B41" s="109" t="s">
        <v>801</v>
      </c>
      <c r="C41" s="91" t="s">
        <v>20</v>
      </c>
      <c r="D41" s="70" t="s">
        <v>802</v>
      </c>
      <c r="E41" s="70" t="s">
        <v>734</v>
      </c>
      <c r="F41" s="70" t="s">
        <v>735</v>
      </c>
      <c r="G41" s="70"/>
      <c r="H41" s="70"/>
      <c r="I41" s="70" t="s">
        <v>278</v>
      </c>
      <c r="J41" s="70" t="s">
        <v>849</v>
      </c>
      <c r="K41" s="70" t="s">
        <v>850</v>
      </c>
      <c r="L41" s="70" t="s">
        <v>851</v>
      </c>
      <c r="M41" s="70" t="s">
        <v>769</v>
      </c>
      <c r="N41" s="70">
        <v>1</v>
      </c>
      <c r="O41" s="73">
        <v>5600000</v>
      </c>
      <c r="P41" s="74">
        <f t="shared" si="2"/>
        <v>5600000</v>
      </c>
      <c r="Q41" s="75">
        <v>0.23</v>
      </c>
      <c r="R41" s="73">
        <f t="shared" si="1"/>
        <v>6888000</v>
      </c>
      <c r="S41" s="76"/>
      <c r="T41" s="70"/>
      <c r="U41" s="74"/>
      <c r="V41" s="74"/>
      <c r="W41" s="70"/>
      <c r="X41" s="70"/>
      <c r="Y41" s="70"/>
      <c r="Z41" s="70"/>
    </row>
    <row r="42" spans="1:26" ht="38.25" customHeight="1">
      <c r="A42" s="70">
        <v>41</v>
      </c>
      <c r="B42" s="109" t="s">
        <v>801</v>
      </c>
      <c r="C42" s="91" t="s">
        <v>20</v>
      </c>
      <c r="D42" s="70" t="s">
        <v>802</v>
      </c>
      <c r="E42" s="70" t="s">
        <v>734</v>
      </c>
      <c r="F42" s="70" t="s">
        <v>735</v>
      </c>
      <c r="G42" s="70"/>
      <c r="H42" s="70"/>
      <c r="I42" s="93" t="s">
        <v>852</v>
      </c>
      <c r="J42" s="70" t="s">
        <v>853</v>
      </c>
      <c r="K42" s="70" t="s">
        <v>854</v>
      </c>
      <c r="L42" s="70" t="s">
        <v>855</v>
      </c>
      <c r="M42" s="70" t="s">
        <v>740</v>
      </c>
      <c r="N42" s="70">
        <v>1</v>
      </c>
      <c r="O42" s="92">
        <v>19500000</v>
      </c>
      <c r="P42" s="94">
        <f t="shared" si="2"/>
        <v>19500000</v>
      </c>
      <c r="Q42" s="75">
        <v>0.23</v>
      </c>
      <c r="R42" s="73">
        <f t="shared" si="1"/>
        <v>23985000</v>
      </c>
      <c r="S42" s="76" t="s">
        <v>741</v>
      </c>
      <c r="T42" s="70">
        <v>1</v>
      </c>
      <c r="U42" s="74">
        <v>9140000</v>
      </c>
      <c r="V42" s="74"/>
      <c r="W42" s="70"/>
      <c r="X42" s="70"/>
      <c r="Y42" s="70"/>
      <c r="Z42" s="70"/>
    </row>
    <row r="43" spans="1:26" ht="38.25" customHeight="1">
      <c r="A43" s="70">
        <v>42</v>
      </c>
      <c r="B43" s="109" t="s">
        <v>801</v>
      </c>
      <c r="C43" s="91" t="s">
        <v>20</v>
      </c>
      <c r="D43" s="70" t="s">
        <v>802</v>
      </c>
      <c r="E43" s="70" t="s">
        <v>734</v>
      </c>
      <c r="F43" s="70" t="s">
        <v>735</v>
      </c>
      <c r="G43" s="70"/>
      <c r="H43" s="70"/>
      <c r="I43" s="93" t="s">
        <v>856</v>
      </c>
      <c r="J43" s="70" t="s">
        <v>857</v>
      </c>
      <c r="K43" s="70" t="s">
        <v>858</v>
      </c>
      <c r="L43" s="70" t="s">
        <v>859</v>
      </c>
      <c r="M43" s="70" t="s">
        <v>740</v>
      </c>
      <c r="N43" s="70">
        <v>1</v>
      </c>
      <c r="O43" s="92">
        <v>9600000</v>
      </c>
      <c r="P43" s="94">
        <f t="shared" si="2"/>
        <v>9600000</v>
      </c>
      <c r="Q43" s="75">
        <v>0.23</v>
      </c>
      <c r="R43" s="73">
        <f t="shared" si="1"/>
        <v>11808000</v>
      </c>
      <c r="S43" s="76" t="s">
        <v>741</v>
      </c>
      <c r="T43" s="70">
        <v>1</v>
      </c>
      <c r="U43" s="74">
        <v>5027000</v>
      </c>
      <c r="V43" s="74"/>
      <c r="W43" s="70"/>
      <c r="X43" s="70"/>
      <c r="Y43" s="70"/>
      <c r="Z43" s="70"/>
    </row>
    <row r="44" spans="1:26" ht="38.25" customHeight="1">
      <c r="A44" s="70">
        <v>43</v>
      </c>
      <c r="B44" s="109" t="s">
        <v>801</v>
      </c>
      <c r="C44" s="91" t="s">
        <v>20</v>
      </c>
      <c r="D44" s="70" t="s">
        <v>802</v>
      </c>
      <c r="E44" s="70" t="s">
        <v>734</v>
      </c>
      <c r="F44" s="70" t="s">
        <v>735</v>
      </c>
      <c r="G44" s="70"/>
      <c r="H44" s="70"/>
      <c r="I44" s="70" t="s">
        <v>860</v>
      </c>
      <c r="J44" s="70" t="s">
        <v>861</v>
      </c>
      <c r="K44" s="70" t="s">
        <v>862</v>
      </c>
      <c r="L44" s="70" t="s">
        <v>863</v>
      </c>
      <c r="M44" s="70" t="s">
        <v>740</v>
      </c>
      <c r="N44" s="70">
        <v>1</v>
      </c>
      <c r="O44" s="73">
        <v>8000000</v>
      </c>
      <c r="P44" s="74">
        <f t="shared" si="2"/>
        <v>8000000</v>
      </c>
      <c r="Q44" s="75">
        <v>0.23</v>
      </c>
      <c r="R44" s="73">
        <f t="shared" si="1"/>
        <v>9840000</v>
      </c>
      <c r="S44" s="76" t="s">
        <v>741</v>
      </c>
      <c r="T44" s="70">
        <v>2</v>
      </c>
      <c r="U44" s="74">
        <v>6855000</v>
      </c>
      <c r="V44" s="74"/>
      <c r="W44" s="70"/>
      <c r="X44" s="70"/>
      <c r="Y44" s="70"/>
      <c r="Z44" s="70"/>
    </row>
    <row r="45" spans="1:26" ht="38.25" customHeight="1">
      <c r="A45" s="70">
        <v>44</v>
      </c>
      <c r="B45" s="109" t="s">
        <v>801</v>
      </c>
      <c r="C45" s="91" t="s">
        <v>20</v>
      </c>
      <c r="D45" s="70" t="s">
        <v>802</v>
      </c>
      <c r="E45" s="70" t="s">
        <v>734</v>
      </c>
      <c r="F45" s="70" t="s">
        <v>735</v>
      </c>
      <c r="G45" s="70"/>
      <c r="H45" s="70"/>
      <c r="I45" s="93" t="s">
        <v>864</v>
      </c>
      <c r="J45" s="70" t="s">
        <v>865</v>
      </c>
      <c r="K45" s="70" t="s">
        <v>866</v>
      </c>
      <c r="L45" s="70" t="s">
        <v>867</v>
      </c>
      <c r="M45" s="70" t="s">
        <v>740</v>
      </c>
      <c r="N45" s="70">
        <v>1</v>
      </c>
      <c r="O45" s="92">
        <v>5000000</v>
      </c>
      <c r="P45" s="94">
        <f t="shared" si="2"/>
        <v>5000000</v>
      </c>
      <c r="Q45" s="75">
        <v>0.23</v>
      </c>
      <c r="R45" s="73">
        <f t="shared" si="1"/>
        <v>6150000</v>
      </c>
      <c r="S45" s="76" t="s">
        <v>741</v>
      </c>
      <c r="T45" s="70">
        <v>2</v>
      </c>
      <c r="U45" s="74">
        <v>29705000</v>
      </c>
      <c r="V45" s="74"/>
      <c r="W45" s="70"/>
      <c r="X45" s="70"/>
      <c r="Y45" s="70"/>
      <c r="Z45" s="70"/>
    </row>
    <row r="46" spans="1:26" ht="38.25" customHeight="1">
      <c r="A46" s="70">
        <v>45</v>
      </c>
      <c r="B46" s="109" t="s">
        <v>801</v>
      </c>
      <c r="C46" s="91" t="s">
        <v>20</v>
      </c>
      <c r="D46" s="77" t="s">
        <v>802</v>
      </c>
      <c r="E46" s="77" t="s">
        <v>734</v>
      </c>
      <c r="F46" s="70" t="s">
        <v>735</v>
      </c>
      <c r="G46" s="70"/>
      <c r="H46" s="70"/>
      <c r="I46" s="93" t="s">
        <v>868</v>
      </c>
      <c r="J46" s="70" t="s">
        <v>869</v>
      </c>
      <c r="K46" s="70" t="s">
        <v>870</v>
      </c>
      <c r="L46" s="70" t="s">
        <v>871</v>
      </c>
      <c r="M46" s="70" t="s">
        <v>769</v>
      </c>
      <c r="N46" s="70">
        <v>1</v>
      </c>
      <c r="O46" s="92">
        <v>16000000</v>
      </c>
      <c r="P46" s="92">
        <f t="shared" si="2"/>
        <v>16000000</v>
      </c>
      <c r="Q46" s="75">
        <v>0.23</v>
      </c>
      <c r="R46" s="73">
        <f t="shared" si="1"/>
        <v>19680000</v>
      </c>
      <c r="S46" s="76"/>
      <c r="T46" s="70"/>
      <c r="U46" s="74"/>
      <c r="V46" s="74"/>
      <c r="W46" s="70" t="s">
        <v>90</v>
      </c>
      <c r="X46" s="70"/>
      <c r="Y46" s="70"/>
      <c r="Z46" s="70"/>
    </row>
    <row r="47" spans="1:26" ht="38.25" customHeight="1">
      <c r="A47" s="70">
        <v>46</v>
      </c>
      <c r="B47" s="109" t="s">
        <v>801</v>
      </c>
      <c r="C47" s="91" t="s">
        <v>20</v>
      </c>
      <c r="D47" s="70" t="s">
        <v>802</v>
      </c>
      <c r="E47" s="70" t="s">
        <v>734</v>
      </c>
      <c r="F47" s="70" t="s">
        <v>735</v>
      </c>
      <c r="G47" s="70"/>
      <c r="H47" s="70"/>
      <c r="I47" s="93" t="s">
        <v>301</v>
      </c>
      <c r="J47" s="70" t="s">
        <v>872</v>
      </c>
      <c r="K47" s="70" t="s">
        <v>873</v>
      </c>
      <c r="L47" s="70" t="s">
        <v>874</v>
      </c>
      <c r="M47" s="70" t="s">
        <v>740</v>
      </c>
      <c r="N47" s="70">
        <v>1</v>
      </c>
      <c r="O47" s="92">
        <v>400000</v>
      </c>
      <c r="P47" s="94">
        <f t="shared" si="2"/>
        <v>400000</v>
      </c>
      <c r="Q47" s="75">
        <v>0.23</v>
      </c>
      <c r="R47" s="73">
        <f t="shared" si="1"/>
        <v>492000</v>
      </c>
      <c r="S47" s="76" t="s">
        <v>741</v>
      </c>
      <c r="T47" s="70">
        <v>1</v>
      </c>
      <c r="U47" s="74">
        <v>4570000</v>
      </c>
      <c r="V47" s="74"/>
      <c r="W47" s="70"/>
      <c r="X47" s="70"/>
      <c r="Y47" s="70"/>
      <c r="Z47" s="70"/>
    </row>
    <row r="48" spans="1:26" ht="38.25" customHeight="1">
      <c r="A48" s="70">
        <v>47</v>
      </c>
      <c r="B48" s="109" t="s">
        <v>801</v>
      </c>
      <c r="C48" s="91" t="s">
        <v>20</v>
      </c>
      <c r="D48" s="70" t="s">
        <v>802</v>
      </c>
      <c r="E48" s="70" t="s">
        <v>734</v>
      </c>
      <c r="F48" s="70" t="s">
        <v>735</v>
      </c>
      <c r="G48" s="70"/>
      <c r="H48" s="70"/>
      <c r="I48" s="93" t="s">
        <v>303</v>
      </c>
      <c r="J48" s="70" t="s">
        <v>875</v>
      </c>
      <c r="K48" s="70" t="s">
        <v>876</v>
      </c>
      <c r="L48" s="70" t="s">
        <v>877</v>
      </c>
      <c r="M48" s="70" t="s">
        <v>740</v>
      </c>
      <c r="N48" s="70">
        <v>1</v>
      </c>
      <c r="O48" s="92">
        <v>1000000</v>
      </c>
      <c r="P48" s="94">
        <f t="shared" si="2"/>
        <v>1000000</v>
      </c>
      <c r="Q48" s="75">
        <v>0.23</v>
      </c>
      <c r="R48" s="73">
        <f t="shared" si="1"/>
        <v>1230000</v>
      </c>
      <c r="S48" s="76" t="s">
        <v>741</v>
      </c>
      <c r="T48" s="70"/>
      <c r="U48" s="74"/>
      <c r="V48" s="74"/>
      <c r="W48" s="70"/>
      <c r="X48" s="70"/>
      <c r="Y48" s="70"/>
      <c r="Z48" s="70"/>
    </row>
    <row r="49" spans="1:26" ht="38.25" customHeight="1">
      <c r="A49" s="70">
        <v>48</v>
      </c>
      <c r="B49" s="109" t="s">
        <v>801</v>
      </c>
      <c r="C49" s="91" t="s">
        <v>20</v>
      </c>
      <c r="D49" s="70" t="s">
        <v>802</v>
      </c>
      <c r="E49" s="70" t="s">
        <v>734</v>
      </c>
      <c r="F49" s="70" t="s">
        <v>735</v>
      </c>
      <c r="G49" s="70"/>
      <c r="H49" s="70"/>
      <c r="I49" s="70" t="s">
        <v>878</v>
      </c>
      <c r="J49" s="70" t="s">
        <v>879</v>
      </c>
      <c r="K49" s="70" t="s">
        <v>880</v>
      </c>
      <c r="L49" s="70" t="s">
        <v>881</v>
      </c>
      <c r="M49" s="70" t="s">
        <v>769</v>
      </c>
      <c r="N49" s="70">
        <v>2</v>
      </c>
      <c r="O49" s="73">
        <v>360000</v>
      </c>
      <c r="P49" s="74">
        <f t="shared" si="2"/>
        <v>720000</v>
      </c>
      <c r="Q49" s="75">
        <v>0.23</v>
      </c>
      <c r="R49" s="73">
        <f t="shared" si="1"/>
        <v>885600</v>
      </c>
      <c r="S49" s="76"/>
      <c r="T49" s="70"/>
      <c r="U49" s="74"/>
      <c r="V49" s="74"/>
      <c r="W49" s="70"/>
      <c r="X49" s="70"/>
      <c r="Y49" s="70"/>
      <c r="Z49" s="70"/>
    </row>
    <row r="50" spans="1:26" ht="38.25" customHeight="1">
      <c r="A50" s="70">
        <v>49</v>
      </c>
      <c r="B50" s="109" t="s">
        <v>801</v>
      </c>
      <c r="C50" s="91" t="s">
        <v>20</v>
      </c>
      <c r="D50" s="70" t="s">
        <v>802</v>
      </c>
      <c r="E50" s="70" t="s">
        <v>734</v>
      </c>
      <c r="F50" s="70" t="s">
        <v>735</v>
      </c>
      <c r="G50" s="70"/>
      <c r="H50" s="70"/>
      <c r="I50" s="95" t="s">
        <v>882</v>
      </c>
      <c r="J50" s="70" t="s">
        <v>883</v>
      </c>
      <c r="K50" s="70" t="s">
        <v>884</v>
      </c>
      <c r="L50" s="70" t="s">
        <v>885</v>
      </c>
      <c r="M50" s="70" t="s">
        <v>740</v>
      </c>
      <c r="N50" s="70">
        <v>1</v>
      </c>
      <c r="O50" s="73">
        <v>6000000</v>
      </c>
      <c r="P50" s="74">
        <f t="shared" si="2"/>
        <v>6000000</v>
      </c>
      <c r="Q50" s="75">
        <v>0.23</v>
      </c>
      <c r="R50" s="73">
        <f t="shared" si="1"/>
        <v>7380000</v>
      </c>
      <c r="S50" s="76" t="s">
        <v>886</v>
      </c>
      <c r="T50" s="70">
        <v>2</v>
      </c>
      <c r="U50" s="74">
        <v>36560000</v>
      </c>
      <c r="V50" s="74"/>
      <c r="W50" s="70" t="s">
        <v>887</v>
      </c>
      <c r="X50" s="85" t="s">
        <v>888</v>
      </c>
      <c r="Y50" s="85"/>
      <c r="Z50" s="70"/>
    </row>
    <row r="51" spans="1:26" ht="38.25" customHeight="1">
      <c r="A51" s="70">
        <v>50</v>
      </c>
      <c r="B51" s="109" t="s">
        <v>801</v>
      </c>
      <c r="C51" s="91" t="s">
        <v>20</v>
      </c>
      <c r="D51" s="70" t="s">
        <v>802</v>
      </c>
      <c r="E51" s="70" t="s">
        <v>734</v>
      </c>
      <c r="F51" s="70" t="s">
        <v>735</v>
      </c>
      <c r="G51" s="70"/>
      <c r="H51" s="70"/>
      <c r="I51" s="70" t="s">
        <v>336</v>
      </c>
      <c r="J51" s="70" t="s">
        <v>889</v>
      </c>
      <c r="K51" s="70" t="s">
        <v>890</v>
      </c>
      <c r="L51" s="70" t="s">
        <v>891</v>
      </c>
      <c r="M51" s="70" t="s">
        <v>892</v>
      </c>
      <c r="N51" s="70">
        <v>1</v>
      </c>
      <c r="O51" s="73">
        <v>1380000</v>
      </c>
      <c r="P51" s="74">
        <f t="shared" si="2"/>
        <v>1380000</v>
      </c>
      <c r="Q51" s="75">
        <v>0.23</v>
      </c>
      <c r="R51" s="73">
        <f t="shared" si="1"/>
        <v>1697400</v>
      </c>
      <c r="S51" s="76" t="s">
        <v>893</v>
      </c>
      <c r="T51" s="70">
        <v>1</v>
      </c>
      <c r="U51" s="74">
        <v>1828000</v>
      </c>
      <c r="V51" s="74"/>
      <c r="W51" s="70"/>
      <c r="X51" s="86">
        <f>SUM(P28:P51)</f>
        <v>168800000</v>
      </c>
      <c r="Y51" s="86">
        <f>SUM(R28:R51)</f>
        <v>207624000</v>
      </c>
      <c r="Z51" s="70"/>
    </row>
    <row r="52" spans="1:26" ht="38.25" customHeight="1">
      <c r="A52" s="70">
        <v>51</v>
      </c>
      <c r="B52" s="110" t="s">
        <v>894</v>
      </c>
      <c r="C52" s="96" t="s">
        <v>20</v>
      </c>
      <c r="D52" s="70" t="s">
        <v>895</v>
      </c>
      <c r="E52" s="70" t="s">
        <v>734</v>
      </c>
      <c r="F52" s="70" t="s">
        <v>735</v>
      </c>
      <c r="G52" s="70"/>
      <c r="H52" s="70"/>
      <c r="I52" s="70" t="s">
        <v>404</v>
      </c>
      <c r="K52" s="70" t="s">
        <v>896</v>
      </c>
      <c r="L52" s="70" t="s">
        <v>897</v>
      </c>
      <c r="M52" s="70" t="s">
        <v>769</v>
      </c>
      <c r="N52" s="70">
        <v>1</v>
      </c>
      <c r="O52" s="73">
        <v>162000</v>
      </c>
      <c r="P52" s="74">
        <f>N52*O52</f>
        <v>162000</v>
      </c>
      <c r="Q52" s="75">
        <v>0.23</v>
      </c>
      <c r="R52" s="73">
        <f t="shared" si="1"/>
        <v>199260</v>
      </c>
      <c r="S52" s="76" t="s">
        <v>898</v>
      </c>
      <c r="T52" s="70"/>
      <c r="U52" s="74"/>
      <c r="V52" s="74"/>
      <c r="W52" s="70"/>
      <c r="X52" s="70"/>
      <c r="Y52" s="70"/>
      <c r="Z52" s="70"/>
    </row>
    <row r="53" spans="1:26" ht="38.25" customHeight="1">
      <c r="A53" s="70">
        <v>52</v>
      </c>
      <c r="B53" s="110" t="s">
        <v>894</v>
      </c>
      <c r="C53" s="96" t="s">
        <v>20</v>
      </c>
      <c r="D53" s="70" t="s">
        <v>895</v>
      </c>
      <c r="E53" s="70" t="s">
        <v>734</v>
      </c>
      <c r="F53" s="70" t="s">
        <v>735</v>
      </c>
      <c r="G53" s="70"/>
      <c r="H53" s="70"/>
      <c r="I53" s="70" t="s">
        <v>899</v>
      </c>
      <c r="J53" s="70" t="s">
        <v>900</v>
      </c>
      <c r="K53" s="70" t="s">
        <v>901</v>
      </c>
      <c r="L53" s="70" t="s">
        <v>902</v>
      </c>
      <c r="M53" s="70" t="s">
        <v>769</v>
      </c>
      <c r="N53" s="70">
        <v>1</v>
      </c>
      <c r="O53" s="73">
        <v>64400</v>
      </c>
      <c r="P53" s="74">
        <f t="shared" ref="P53:P115" si="3">N53*O53</f>
        <v>64400</v>
      </c>
      <c r="Q53" s="75">
        <v>0.23</v>
      </c>
      <c r="R53" s="73">
        <f t="shared" si="1"/>
        <v>79212</v>
      </c>
      <c r="S53" s="76" t="s">
        <v>903</v>
      </c>
      <c r="T53" s="70"/>
      <c r="U53" s="74"/>
      <c r="V53" s="74"/>
      <c r="W53" s="70"/>
      <c r="X53" s="70"/>
      <c r="Y53" s="70"/>
      <c r="Z53" s="70"/>
    </row>
    <row r="54" spans="1:26" ht="38.25" customHeight="1">
      <c r="A54" s="70">
        <v>53</v>
      </c>
      <c r="B54" s="110" t="s">
        <v>894</v>
      </c>
      <c r="C54" s="96" t="s">
        <v>20</v>
      </c>
      <c r="D54" s="70" t="s">
        <v>895</v>
      </c>
      <c r="E54" s="70" t="s">
        <v>734</v>
      </c>
      <c r="F54" s="70" t="s">
        <v>735</v>
      </c>
      <c r="G54" s="70"/>
      <c r="H54" s="70"/>
      <c r="I54" s="70" t="s">
        <v>635</v>
      </c>
      <c r="K54" s="70" t="s">
        <v>904</v>
      </c>
      <c r="L54" s="70" t="s">
        <v>905</v>
      </c>
      <c r="M54" s="70" t="s">
        <v>769</v>
      </c>
      <c r="N54" s="70">
        <v>1</v>
      </c>
      <c r="O54" s="73">
        <v>4380</v>
      </c>
      <c r="P54" s="74">
        <f t="shared" si="3"/>
        <v>4380</v>
      </c>
      <c r="Q54" s="75">
        <v>0.23</v>
      </c>
      <c r="R54" s="73">
        <f t="shared" si="1"/>
        <v>5387.4</v>
      </c>
      <c r="S54" s="76" t="s">
        <v>906</v>
      </c>
      <c r="T54" s="70"/>
      <c r="U54" s="74"/>
      <c r="V54" s="74"/>
      <c r="W54" s="70"/>
      <c r="X54" s="70"/>
      <c r="Y54" s="70"/>
      <c r="Z54" s="70"/>
    </row>
    <row r="55" spans="1:26" ht="38.25" customHeight="1">
      <c r="A55" s="70">
        <v>54</v>
      </c>
      <c r="B55" s="110" t="s">
        <v>894</v>
      </c>
      <c r="C55" s="96" t="s">
        <v>20</v>
      </c>
      <c r="D55" s="70" t="s">
        <v>895</v>
      </c>
      <c r="E55" s="70" t="s">
        <v>734</v>
      </c>
      <c r="F55" s="70" t="s">
        <v>735</v>
      </c>
      <c r="G55" s="70"/>
      <c r="H55" s="70"/>
      <c r="I55" s="70" t="s">
        <v>190</v>
      </c>
      <c r="J55" s="70" t="s">
        <v>907</v>
      </c>
      <c r="K55" s="70" t="s">
        <v>901</v>
      </c>
      <c r="L55" s="70" t="s">
        <v>908</v>
      </c>
      <c r="M55" s="70" t="s">
        <v>769</v>
      </c>
      <c r="N55" s="70">
        <v>1</v>
      </c>
      <c r="O55" s="73">
        <v>104000</v>
      </c>
      <c r="P55" s="74">
        <f t="shared" si="3"/>
        <v>104000</v>
      </c>
      <c r="Q55" s="75">
        <v>0.23</v>
      </c>
      <c r="R55" s="73">
        <f t="shared" si="1"/>
        <v>127920</v>
      </c>
      <c r="S55" s="76" t="s">
        <v>909</v>
      </c>
      <c r="T55" s="70"/>
      <c r="U55" s="74"/>
      <c r="V55" s="74"/>
      <c r="W55" s="70"/>
      <c r="X55" s="70"/>
      <c r="Y55" s="70"/>
      <c r="Z55" s="70"/>
    </row>
    <row r="56" spans="1:26" ht="38.25" customHeight="1">
      <c r="A56" s="70">
        <v>55</v>
      </c>
      <c r="B56" s="110" t="s">
        <v>894</v>
      </c>
      <c r="C56" s="96" t="s">
        <v>20</v>
      </c>
      <c r="D56" s="70" t="s">
        <v>895</v>
      </c>
      <c r="E56" s="70" t="s">
        <v>734</v>
      </c>
      <c r="F56" s="70" t="s">
        <v>735</v>
      </c>
      <c r="G56" s="70"/>
      <c r="H56" s="70"/>
      <c r="I56" s="70" t="s">
        <v>910</v>
      </c>
      <c r="J56" s="70" t="s">
        <v>911</v>
      </c>
      <c r="K56" s="70" t="s">
        <v>904</v>
      </c>
      <c r="L56" s="70" t="s">
        <v>902</v>
      </c>
      <c r="M56" s="70" t="s">
        <v>769</v>
      </c>
      <c r="N56" s="70">
        <v>1</v>
      </c>
      <c r="O56" s="73">
        <v>7972</v>
      </c>
      <c r="P56" s="74">
        <f t="shared" si="3"/>
        <v>7972</v>
      </c>
      <c r="Q56" s="75">
        <v>0.23</v>
      </c>
      <c r="R56" s="73">
        <f t="shared" si="1"/>
        <v>9805.56</v>
      </c>
      <c r="S56" s="76" t="s">
        <v>912</v>
      </c>
      <c r="T56" s="70"/>
      <c r="U56" s="74"/>
      <c r="V56" s="74"/>
      <c r="W56" s="70"/>
      <c r="X56" s="70"/>
      <c r="Y56" s="70"/>
      <c r="Z56" s="70"/>
    </row>
    <row r="57" spans="1:26" ht="38.25" customHeight="1">
      <c r="A57" s="70">
        <v>56</v>
      </c>
      <c r="B57" s="110" t="s">
        <v>894</v>
      </c>
      <c r="C57" s="96" t="s">
        <v>20</v>
      </c>
      <c r="D57" s="70" t="s">
        <v>895</v>
      </c>
      <c r="E57" s="70" t="s">
        <v>734</v>
      </c>
      <c r="F57" s="70" t="s">
        <v>735</v>
      </c>
      <c r="G57" s="70"/>
      <c r="H57" s="70"/>
      <c r="I57" s="95" t="s">
        <v>913</v>
      </c>
      <c r="J57" s="70" t="s">
        <v>914</v>
      </c>
      <c r="K57" s="70" t="s">
        <v>915</v>
      </c>
      <c r="L57" s="70" t="s">
        <v>916</v>
      </c>
      <c r="M57" s="70" t="s">
        <v>769</v>
      </c>
      <c r="N57" s="70">
        <v>1</v>
      </c>
      <c r="O57" s="73">
        <v>14973.68</v>
      </c>
      <c r="P57" s="74">
        <f t="shared" si="3"/>
        <v>14973.68</v>
      </c>
      <c r="Q57" s="75">
        <v>0.23</v>
      </c>
      <c r="R57" s="73">
        <f t="shared" si="1"/>
        <v>18417.626400000001</v>
      </c>
      <c r="S57" s="76" t="s">
        <v>917</v>
      </c>
      <c r="T57" s="70"/>
      <c r="U57" s="74"/>
      <c r="V57" s="74"/>
      <c r="W57" s="70"/>
      <c r="X57" s="70"/>
      <c r="Y57" s="70"/>
      <c r="Z57" s="70"/>
    </row>
    <row r="58" spans="1:26" ht="38.25" customHeight="1">
      <c r="A58" s="70">
        <v>57</v>
      </c>
      <c r="B58" s="110" t="s">
        <v>894</v>
      </c>
      <c r="C58" s="96" t="s">
        <v>20</v>
      </c>
      <c r="D58" s="70" t="s">
        <v>895</v>
      </c>
      <c r="E58" s="70" t="s">
        <v>734</v>
      </c>
      <c r="F58" s="70" t="s">
        <v>735</v>
      </c>
      <c r="G58" s="70"/>
      <c r="H58" s="70"/>
      <c r="I58" s="70" t="s">
        <v>918</v>
      </c>
      <c r="K58" s="70" t="s">
        <v>901</v>
      </c>
      <c r="L58" s="70" t="s">
        <v>919</v>
      </c>
      <c r="M58" s="70" t="s">
        <v>769</v>
      </c>
      <c r="N58" s="70">
        <v>1</v>
      </c>
      <c r="O58" s="73">
        <v>2500000</v>
      </c>
      <c r="P58" s="74">
        <f t="shared" si="3"/>
        <v>2500000</v>
      </c>
      <c r="Q58" s="75">
        <v>0.23</v>
      </c>
      <c r="R58" s="73">
        <f t="shared" si="1"/>
        <v>3075000</v>
      </c>
      <c r="S58" s="76" t="s">
        <v>903</v>
      </c>
      <c r="T58" s="70">
        <v>1</v>
      </c>
      <c r="U58" s="74"/>
      <c r="V58" s="74"/>
      <c r="W58" s="70"/>
      <c r="X58" s="70"/>
      <c r="Y58" s="70"/>
      <c r="Z58" s="70"/>
    </row>
    <row r="59" spans="1:26" ht="38.25" customHeight="1">
      <c r="A59" s="70">
        <v>58</v>
      </c>
      <c r="B59" s="110" t="s">
        <v>894</v>
      </c>
      <c r="C59" s="96" t="s">
        <v>20</v>
      </c>
      <c r="D59" s="70" t="s">
        <v>895</v>
      </c>
      <c r="E59" s="70" t="s">
        <v>734</v>
      </c>
      <c r="F59" s="70" t="s">
        <v>735</v>
      </c>
      <c r="G59" s="70"/>
      <c r="H59" s="70"/>
      <c r="I59" s="70" t="s">
        <v>920</v>
      </c>
      <c r="K59" s="70" t="s">
        <v>901</v>
      </c>
      <c r="L59" s="70" t="s">
        <v>921</v>
      </c>
      <c r="M59" s="70" t="s">
        <v>769</v>
      </c>
      <c r="N59" s="70">
        <v>1</v>
      </c>
      <c r="O59" s="73">
        <v>14500</v>
      </c>
      <c r="P59" s="74">
        <f t="shared" si="3"/>
        <v>14500</v>
      </c>
      <c r="Q59" s="75">
        <v>0.23</v>
      </c>
      <c r="R59" s="73">
        <f t="shared" si="1"/>
        <v>17835</v>
      </c>
      <c r="S59" s="76" t="s">
        <v>922</v>
      </c>
      <c r="T59" s="70"/>
      <c r="U59" s="74"/>
      <c r="V59" s="74"/>
      <c r="W59" s="70"/>
      <c r="X59" s="70"/>
      <c r="Y59" s="70"/>
      <c r="Z59" s="70"/>
    </row>
    <row r="60" spans="1:26" ht="38.25" customHeight="1">
      <c r="A60" s="70">
        <v>59</v>
      </c>
      <c r="B60" s="110" t="s">
        <v>894</v>
      </c>
      <c r="C60" s="96" t="s">
        <v>20</v>
      </c>
      <c r="D60" s="70" t="s">
        <v>895</v>
      </c>
      <c r="E60" s="70" t="s">
        <v>734</v>
      </c>
      <c r="F60" s="70" t="s">
        <v>735</v>
      </c>
      <c r="G60" s="70"/>
      <c r="H60" s="70"/>
      <c r="I60" s="70" t="s">
        <v>923</v>
      </c>
      <c r="K60" s="70" t="s">
        <v>901</v>
      </c>
      <c r="L60" s="70" t="s">
        <v>921</v>
      </c>
      <c r="M60" s="70" t="s">
        <v>769</v>
      </c>
      <c r="N60" s="70">
        <v>1</v>
      </c>
      <c r="O60" s="73">
        <v>57000</v>
      </c>
      <c r="P60" s="74">
        <f t="shared" si="3"/>
        <v>57000</v>
      </c>
      <c r="Q60" s="75">
        <v>0.23</v>
      </c>
      <c r="R60" s="73">
        <f t="shared" si="1"/>
        <v>70110</v>
      </c>
      <c r="S60" s="76" t="s">
        <v>922</v>
      </c>
      <c r="T60" s="70"/>
      <c r="U60" s="74"/>
      <c r="V60" s="74"/>
      <c r="W60" s="70"/>
      <c r="X60" s="70"/>
      <c r="Y60" s="70"/>
      <c r="Z60" s="70"/>
    </row>
    <row r="61" spans="1:26" ht="38.25" customHeight="1">
      <c r="A61" s="70">
        <v>60</v>
      </c>
      <c r="B61" s="110" t="s">
        <v>894</v>
      </c>
      <c r="C61" s="96" t="s">
        <v>20</v>
      </c>
      <c r="D61" s="70" t="s">
        <v>895</v>
      </c>
      <c r="E61" s="70" t="s">
        <v>734</v>
      </c>
      <c r="F61" s="70" t="s">
        <v>735</v>
      </c>
      <c r="G61" s="70"/>
      <c r="H61" s="70"/>
      <c r="I61" s="70" t="s">
        <v>924</v>
      </c>
      <c r="K61" s="70" t="s">
        <v>904</v>
      </c>
      <c r="L61" s="70" t="s">
        <v>925</v>
      </c>
      <c r="M61" s="70" t="s">
        <v>769</v>
      </c>
      <c r="N61" s="70">
        <v>1</v>
      </c>
      <c r="O61" s="73">
        <v>4290</v>
      </c>
      <c r="P61" s="74">
        <f t="shared" si="3"/>
        <v>4290</v>
      </c>
      <c r="Q61" s="75">
        <v>0.23</v>
      </c>
      <c r="R61" s="73">
        <f t="shared" si="1"/>
        <v>5276.7</v>
      </c>
      <c r="S61" s="76" t="s">
        <v>926</v>
      </c>
      <c r="T61" s="70"/>
      <c r="U61" s="74"/>
      <c r="V61" s="74"/>
      <c r="W61" s="70"/>
      <c r="X61" s="70"/>
      <c r="Y61" s="70"/>
      <c r="Z61" s="70"/>
    </row>
    <row r="62" spans="1:26" ht="38.25" customHeight="1">
      <c r="A62" s="70">
        <v>61</v>
      </c>
      <c r="B62" s="110" t="s">
        <v>894</v>
      </c>
      <c r="C62" s="96" t="s">
        <v>20</v>
      </c>
      <c r="D62" s="70" t="s">
        <v>895</v>
      </c>
      <c r="E62" s="70" t="s">
        <v>734</v>
      </c>
      <c r="F62" s="70" t="s">
        <v>735</v>
      </c>
      <c r="G62" s="70"/>
      <c r="H62" s="70"/>
      <c r="I62" s="70" t="s">
        <v>927</v>
      </c>
      <c r="J62" s="70"/>
      <c r="K62" s="70" t="s">
        <v>901</v>
      </c>
      <c r="L62" s="70" t="s">
        <v>928</v>
      </c>
      <c r="M62" s="70" t="s">
        <v>769</v>
      </c>
      <c r="N62" s="70">
        <v>1</v>
      </c>
      <c r="O62" s="73">
        <v>2950</v>
      </c>
      <c r="P62" s="74">
        <f t="shared" si="3"/>
        <v>2950</v>
      </c>
      <c r="Q62" s="75">
        <v>0.23</v>
      </c>
      <c r="R62" s="73">
        <f t="shared" si="1"/>
        <v>3628.5</v>
      </c>
      <c r="S62" s="76" t="s">
        <v>929</v>
      </c>
      <c r="T62" s="70"/>
      <c r="U62" s="74"/>
      <c r="V62" s="74"/>
      <c r="W62" s="70"/>
      <c r="X62" s="70"/>
      <c r="Y62" s="70"/>
      <c r="Z62" s="70"/>
    </row>
    <row r="63" spans="1:26" ht="38.25" customHeight="1">
      <c r="A63" s="70">
        <v>62</v>
      </c>
      <c r="B63" s="110" t="s">
        <v>894</v>
      </c>
      <c r="C63" s="96" t="s">
        <v>20</v>
      </c>
      <c r="D63" s="70" t="s">
        <v>895</v>
      </c>
      <c r="E63" s="70" t="s">
        <v>734</v>
      </c>
      <c r="F63" s="70" t="s">
        <v>735</v>
      </c>
      <c r="G63" s="70"/>
      <c r="H63" s="70"/>
      <c r="I63" s="70" t="s">
        <v>930</v>
      </c>
      <c r="J63" s="70"/>
      <c r="K63" s="70" t="s">
        <v>901</v>
      </c>
      <c r="L63" s="70" t="s">
        <v>931</v>
      </c>
      <c r="M63" s="70" t="s">
        <v>740</v>
      </c>
      <c r="N63" s="70">
        <v>1</v>
      </c>
      <c r="O63" s="73">
        <v>0</v>
      </c>
      <c r="P63" s="74">
        <v>0</v>
      </c>
      <c r="Q63" s="75">
        <v>0.23</v>
      </c>
      <c r="R63" s="73">
        <f t="shared" si="1"/>
        <v>0</v>
      </c>
      <c r="S63" s="76" t="s">
        <v>932</v>
      </c>
      <c r="T63" s="70"/>
      <c r="U63" s="74"/>
      <c r="V63" s="74"/>
      <c r="W63" s="70"/>
      <c r="X63" s="97" t="s">
        <v>933</v>
      </c>
      <c r="Y63" s="97" t="s">
        <v>934</v>
      </c>
      <c r="Z63" s="70"/>
    </row>
    <row r="64" spans="1:26" ht="38.25" customHeight="1">
      <c r="A64" s="70">
        <v>63</v>
      </c>
      <c r="B64" s="110" t="s">
        <v>935</v>
      </c>
      <c r="C64" s="96" t="s">
        <v>20</v>
      </c>
      <c r="D64" s="70" t="s">
        <v>895</v>
      </c>
      <c r="E64" s="70" t="s">
        <v>734</v>
      </c>
      <c r="F64" s="70" t="s">
        <v>735</v>
      </c>
      <c r="G64" s="70"/>
      <c r="H64" s="70"/>
      <c r="I64" s="98" t="s">
        <v>936</v>
      </c>
      <c r="J64" s="98" t="s">
        <v>937</v>
      </c>
      <c r="K64" s="98" t="s">
        <v>938</v>
      </c>
      <c r="L64" s="70" t="s">
        <v>939</v>
      </c>
      <c r="M64" s="70" t="s">
        <v>740</v>
      </c>
      <c r="N64" s="70">
        <v>1</v>
      </c>
      <c r="O64" s="73">
        <v>7800000</v>
      </c>
      <c r="P64" s="74">
        <f t="shared" si="3"/>
        <v>7800000</v>
      </c>
      <c r="Q64" s="75">
        <v>0.23</v>
      </c>
      <c r="R64" s="73">
        <f t="shared" si="1"/>
        <v>9594000</v>
      </c>
      <c r="S64" s="76" t="s">
        <v>940</v>
      </c>
      <c r="T64" s="70"/>
      <c r="U64" s="74"/>
      <c r="V64" s="74"/>
      <c r="W64" s="70"/>
      <c r="X64" s="99">
        <f>SUM(P52:P64)</f>
        <v>10736465.68</v>
      </c>
      <c r="Y64" s="99">
        <f>SUM(R52:R64)</f>
        <v>13205852.7864</v>
      </c>
      <c r="Z64" s="70"/>
    </row>
    <row r="65" spans="1:26" ht="38.25" customHeight="1">
      <c r="A65" s="70"/>
      <c r="B65" s="110" t="s">
        <v>935</v>
      </c>
      <c r="C65" s="96" t="s">
        <v>20</v>
      </c>
      <c r="D65" s="70" t="s">
        <v>895</v>
      </c>
      <c r="E65" s="70" t="s">
        <v>734</v>
      </c>
      <c r="F65" s="70" t="s">
        <v>735</v>
      </c>
      <c r="G65" s="70"/>
      <c r="H65" s="70"/>
      <c r="I65" s="98" t="s">
        <v>941</v>
      </c>
      <c r="J65" s="98" t="s">
        <v>942</v>
      </c>
      <c r="K65" s="98"/>
      <c r="L65" s="70" t="s">
        <v>943</v>
      </c>
      <c r="M65" s="70"/>
      <c r="N65" s="70"/>
      <c r="O65" s="73"/>
      <c r="P65" s="74">
        <v>3896007</v>
      </c>
      <c r="Q65" s="75"/>
      <c r="R65" s="73">
        <v>4792088.6100000003</v>
      </c>
      <c r="S65" s="76" t="s">
        <v>944</v>
      </c>
      <c r="T65" s="70"/>
      <c r="U65" s="74"/>
      <c r="V65" s="74"/>
      <c r="W65" s="70"/>
      <c r="X65" s="99"/>
      <c r="Y65" s="99"/>
      <c r="Z65" s="70"/>
    </row>
    <row r="66" spans="1:26" ht="38.25" customHeight="1">
      <c r="A66" s="70"/>
      <c r="B66" s="110" t="s">
        <v>935</v>
      </c>
      <c r="C66" s="96" t="s">
        <v>20</v>
      </c>
      <c r="D66" s="70" t="s">
        <v>895</v>
      </c>
      <c r="E66" s="70" t="s">
        <v>734</v>
      </c>
      <c r="F66" s="70" t="s">
        <v>735</v>
      </c>
      <c r="G66" s="70"/>
      <c r="H66" s="70"/>
      <c r="I66" s="98" t="s">
        <v>945</v>
      </c>
      <c r="J66" s="98" t="s">
        <v>946</v>
      </c>
      <c r="K66" s="98"/>
      <c r="L66" s="70" t="s">
        <v>943</v>
      </c>
      <c r="M66" s="70"/>
      <c r="N66" s="70"/>
      <c r="O66" s="73"/>
      <c r="P66" s="74">
        <v>3330094</v>
      </c>
      <c r="Q66" s="75"/>
      <c r="R66" s="73">
        <v>4096015.62</v>
      </c>
      <c r="S66" s="76" t="s">
        <v>947</v>
      </c>
      <c r="T66" s="70"/>
      <c r="U66" s="74"/>
      <c r="V66" s="74"/>
      <c r="W66" s="70"/>
      <c r="X66" s="99"/>
      <c r="Y66" s="99"/>
      <c r="Z66" s="70"/>
    </row>
    <row r="67" spans="1:26" ht="38.25" customHeight="1">
      <c r="A67" s="70"/>
      <c r="B67" s="110" t="s">
        <v>935</v>
      </c>
      <c r="C67" s="96" t="s">
        <v>20</v>
      </c>
      <c r="D67" s="70" t="s">
        <v>895</v>
      </c>
      <c r="E67" s="70" t="s">
        <v>734</v>
      </c>
      <c r="F67" s="70" t="s">
        <v>735</v>
      </c>
      <c r="G67" s="70"/>
      <c r="H67" s="70"/>
      <c r="I67" s="98" t="s">
        <v>948</v>
      </c>
      <c r="J67" s="98" t="s">
        <v>949</v>
      </c>
      <c r="K67" s="98"/>
      <c r="L67" s="70" t="s">
        <v>943</v>
      </c>
      <c r="M67" s="70"/>
      <c r="N67" s="70"/>
      <c r="O67" s="73"/>
      <c r="P67" s="74">
        <v>3502121</v>
      </c>
      <c r="Q67" s="75"/>
      <c r="R67" s="73">
        <v>4307608.83</v>
      </c>
      <c r="S67" s="76" t="s">
        <v>950</v>
      </c>
      <c r="T67" s="70"/>
      <c r="U67" s="74"/>
      <c r="V67" s="74"/>
      <c r="W67" s="70"/>
      <c r="X67" s="99"/>
      <c r="Y67" s="99"/>
      <c r="Z67" s="70"/>
    </row>
    <row r="68" spans="1:26" ht="38.25" customHeight="1">
      <c r="A68" s="70"/>
      <c r="B68" s="110" t="s">
        <v>935</v>
      </c>
      <c r="C68" s="96" t="s">
        <v>20</v>
      </c>
      <c r="D68" s="70" t="s">
        <v>895</v>
      </c>
      <c r="E68" s="70" t="s">
        <v>734</v>
      </c>
      <c r="F68" s="70" t="s">
        <v>735</v>
      </c>
      <c r="G68" s="70"/>
      <c r="H68" s="70"/>
      <c r="I68" s="98" t="s">
        <v>298</v>
      </c>
      <c r="J68" s="98"/>
      <c r="K68" s="98"/>
      <c r="L68" s="70" t="s">
        <v>951</v>
      </c>
      <c r="M68" s="70"/>
      <c r="N68" s="70"/>
      <c r="O68" s="73"/>
      <c r="P68" s="74">
        <v>944816</v>
      </c>
      <c r="Q68" s="75"/>
      <c r="R68" s="73">
        <v>1162123.68</v>
      </c>
      <c r="S68" s="76" t="s">
        <v>952</v>
      </c>
      <c r="T68" s="70"/>
      <c r="U68" s="74"/>
      <c r="V68" s="74"/>
      <c r="W68" s="70"/>
      <c r="X68" s="99"/>
      <c r="Y68" s="99"/>
      <c r="Z68" s="70"/>
    </row>
    <row r="69" spans="1:26" ht="38.25" customHeight="1">
      <c r="A69" s="70"/>
      <c r="B69" s="110" t="s">
        <v>935</v>
      </c>
      <c r="C69" s="96" t="s">
        <v>20</v>
      </c>
      <c r="D69" s="70" t="s">
        <v>895</v>
      </c>
      <c r="E69" s="70" t="s">
        <v>734</v>
      </c>
      <c r="F69" s="70" t="s">
        <v>735</v>
      </c>
      <c r="G69" s="70"/>
      <c r="H69" s="70"/>
      <c r="I69" s="98" t="s">
        <v>953</v>
      </c>
      <c r="J69" s="98" t="s">
        <v>954</v>
      </c>
      <c r="K69" s="98"/>
      <c r="L69" s="70" t="s">
        <v>955</v>
      </c>
      <c r="M69" s="70"/>
      <c r="N69" s="70"/>
      <c r="O69" s="73"/>
      <c r="P69" s="74">
        <v>1337422</v>
      </c>
      <c r="Q69" s="75"/>
      <c r="R69" s="73">
        <v>1645029.06</v>
      </c>
      <c r="S69" s="76" t="s">
        <v>956</v>
      </c>
      <c r="T69" s="70"/>
      <c r="U69" s="74"/>
      <c r="V69" s="74"/>
      <c r="W69" s="70"/>
      <c r="X69" s="99"/>
      <c r="Y69" s="99"/>
      <c r="Z69" s="70"/>
    </row>
    <row r="70" spans="1:26" ht="38.25" customHeight="1">
      <c r="A70" s="70"/>
      <c r="B70" s="110" t="s">
        <v>935</v>
      </c>
      <c r="C70" s="96" t="s">
        <v>20</v>
      </c>
      <c r="D70" s="70" t="s">
        <v>895</v>
      </c>
      <c r="E70" s="70" t="s">
        <v>734</v>
      </c>
      <c r="F70" s="70" t="s">
        <v>735</v>
      </c>
      <c r="G70" s="70"/>
      <c r="H70" s="70"/>
      <c r="I70" s="98" t="s">
        <v>957</v>
      </c>
      <c r="J70" s="98" t="s">
        <v>958</v>
      </c>
      <c r="K70" s="98"/>
      <c r="L70" s="70" t="s">
        <v>959</v>
      </c>
      <c r="M70" s="70"/>
      <c r="N70" s="70"/>
      <c r="O70" s="73"/>
      <c r="P70" s="74">
        <v>43139</v>
      </c>
      <c r="Q70" s="75"/>
      <c r="R70" s="73">
        <v>53060.97</v>
      </c>
      <c r="S70" s="76" t="s">
        <v>875</v>
      </c>
      <c r="T70" s="70"/>
      <c r="U70" s="74"/>
      <c r="V70" s="74"/>
      <c r="W70" s="70"/>
      <c r="X70" s="99"/>
      <c r="Y70" s="99"/>
      <c r="Z70" s="70"/>
    </row>
    <row r="71" spans="1:26" ht="38.25" customHeight="1">
      <c r="A71" s="70"/>
      <c r="B71" s="110" t="s">
        <v>935</v>
      </c>
      <c r="C71" s="96" t="s">
        <v>20</v>
      </c>
      <c r="D71" s="70" t="s">
        <v>895</v>
      </c>
      <c r="E71" s="70" t="s">
        <v>734</v>
      </c>
      <c r="F71" s="70" t="s">
        <v>735</v>
      </c>
      <c r="G71" s="70"/>
      <c r="H71" s="70"/>
      <c r="I71" s="98" t="s">
        <v>267</v>
      </c>
      <c r="J71" s="98"/>
      <c r="K71" s="98"/>
      <c r="L71" s="70" t="s">
        <v>960</v>
      </c>
      <c r="M71" s="70"/>
      <c r="N71" s="70"/>
      <c r="O71" s="73"/>
      <c r="P71" s="74">
        <v>153658</v>
      </c>
      <c r="Q71" s="75"/>
      <c r="R71" s="73">
        <v>188999.34</v>
      </c>
      <c r="S71" s="76" t="s">
        <v>961</v>
      </c>
      <c r="T71" s="70"/>
      <c r="U71" s="74"/>
      <c r="V71" s="74"/>
      <c r="W71" s="70"/>
      <c r="X71" s="99"/>
      <c r="Y71" s="99"/>
      <c r="Z71" s="70"/>
    </row>
    <row r="72" spans="1:26" ht="38.25" customHeight="1">
      <c r="A72" s="70"/>
      <c r="B72" s="110" t="s">
        <v>935</v>
      </c>
      <c r="C72" s="96" t="s">
        <v>20</v>
      </c>
      <c r="D72" s="70" t="s">
        <v>895</v>
      </c>
      <c r="E72" s="70" t="s">
        <v>734</v>
      </c>
      <c r="F72" s="70" t="s">
        <v>735</v>
      </c>
      <c r="G72" s="70"/>
      <c r="H72" s="70"/>
      <c r="I72" s="98" t="s">
        <v>924</v>
      </c>
      <c r="J72" s="98"/>
      <c r="K72" s="98"/>
      <c r="L72" s="70" t="s">
        <v>962</v>
      </c>
      <c r="M72" s="70"/>
      <c r="N72" s="70"/>
      <c r="O72" s="73"/>
      <c r="P72" s="74">
        <v>6811.38</v>
      </c>
      <c r="Q72" s="75"/>
      <c r="R72" s="73">
        <v>8377.9974000000002</v>
      </c>
      <c r="S72" s="76" t="s">
        <v>963</v>
      </c>
      <c r="T72" s="70"/>
      <c r="U72" s="74"/>
      <c r="V72" s="74"/>
      <c r="W72" s="70"/>
      <c r="X72" s="99"/>
      <c r="Y72" s="99"/>
      <c r="Z72" s="70"/>
    </row>
    <row r="73" spans="1:26" ht="38.25" customHeight="1">
      <c r="A73" s="70"/>
      <c r="B73" s="110" t="s">
        <v>935</v>
      </c>
      <c r="C73" s="96" t="s">
        <v>20</v>
      </c>
      <c r="D73" s="70" t="s">
        <v>895</v>
      </c>
      <c r="E73" s="70" t="s">
        <v>734</v>
      </c>
      <c r="F73" s="70" t="s">
        <v>735</v>
      </c>
      <c r="G73" s="70"/>
      <c r="H73" s="70"/>
      <c r="I73" s="98" t="s">
        <v>964</v>
      </c>
      <c r="J73" s="98"/>
      <c r="K73" s="98"/>
      <c r="L73" s="70" t="s">
        <v>965</v>
      </c>
      <c r="M73" s="70"/>
      <c r="N73" s="70"/>
      <c r="O73" s="73"/>
      <c r="P73" s="74">
        <v>325760</v>
      </c>
      <c r="Q73" s="75"/>
      <c r="R73" s="73">
        <v>400684.79999999999</v>
      </c>
      <c r="S73" s="76"/>
      <c r="T73" s="70"/>
      <c r="U73" s="74"/>
      <c r="V73" s="74"/>
      <c r="W73" s="70"/>
      <c r="X73" s="99"/>
      <c r="Y73" s="99"/>
      <c r="Z73" s="70"/>
    </row>
    <row r="74" spans="1:26" ht="38.25" customHeight="1">
      <c r="A74" s="70"/>
      <c r="B74" s="110" t="s">
        <v>935</v>
      </c>
      <c r="C74" s="96" t="s">
        <v>20</v>
      </c>
      <c r="D74" s="70" t="s">
        <v>895</v>
      </c>
      <c r="E74" s="70" t="s">
        <v>734</v>
      </c>
      <c r="F74" s="70" t="s">
        <v>735</v>
      </c>
      <c r="G74" s="70"/>
      <c r="H74" s="70"/>
      <c r="I74" s="98" t="s">
        <v>966</v>
      </c>
      <c r="J74" s="98" t="s">
        <v>967</v>
      </c>
      <c r="K74" s="98"/>
      <c r="L74" s="70" t="s">
        <v>968</v>
      </c>
      <c r="M74" s="70"/>
      <c r="N74" s="70"/>
      <c r="O74" s="73"/>
      <c r="P74" s="74">
        <v>90140</v>
      </c>
      <c r="Q74" s="75"/>
      <c r="R74" s="73">
        <v>110872.2</v>
      </c>
      <c r="S74" s="76" t="s">
        <v>969</v>
      </c>
      <c r="T74" s="70"/>
      <c r="U74" s="74"/>
      <c r="V74" s="74"/>
      <c r="W74" s="70"/>
      <c r="X74" s="99"/>
      <c r="Y74" s="99"/>
      <c r="Z74" s="70"/>
    </row>
    <row r="75" spans="1:26" ht="38.25" customHeight="1">
      <c r="A75" s="70"/>
      <c r="B75" s="110" t="s">
        <v>935</v>
      </c>
      <c r="C75" s="96" t="s">
        <v>20</v>
      </c>
      <c r="D75" s="70" t="s">
        <v>895</v>
      </c>
      <c r="E75" s="70" t="s">
        <v>734</v>
      </c>
      <c r="F75" s="70" t="s">
        <v>735</v>
      </c>
      <c r="G75" s="70"/>
      <c r="H75" s="70"/>
      <c r="I75" s="98" t="s">
        <v>970</v>
      </c>
      <c r="J75" s="98" t="s">
        <v>967</v>
      </c>
      <c r="K75" s="98"/>
      <c r="L75" s="70" t="s">
        <v>968</v>
      </c>
      <c r="M75" s="70"/>
      <c r="N75" s="70"/>
      <c r="O75" s="73"/>
      <c r="P75" s="74">
        <v>96920</v>
      </c>
      <c r="Q75" s="75"/>
      <c r="R75" s="73">
        <v>119211.59999999999</v>
      </c>
      <c r="S75" s="76" t="s">
        <v>971</v>
      </c>
      <c r="T75" s="70"/>
      <c r="U75" s="74"/>
      <c r="V75" s="74"/>
      <c r="W75" s="70"/>
      <c r="X75" s="99"/>
      <c r="Y75" s="99"/>
      <c r="Z75" s="70"/>
    </row>
    <row r="76" spans="1:26" ht="38.25" customHeight="1">
      <c r="A76" s="70"/>
      <c r="B76" s="110" t="s">
        <v>935</v>
      </c>
      <c r="C76" s="96" t="s">
        <v>20</v>
      </c>
      <c r="D76" s="70" t="s">
        <v>895</v>
      </c>
      <c r="E76" s="70" t="s">
        <v>734</v>
      </c>
      <c r="F76" s="70" t="s">
        <v>735</v>
      </c>
      <c r="G76" s="70"/>
      <c r="H76" s="70"/>
      <c r="I76" s="98" t="s">
        <v>972</v>
      </c>
      <c r="J76" s="98"/>
      <c r="K76" s="98"/>
      <c r="L76" s="70" t="s">
        <v>973</v>
      </c>
      <c r="M76" s="70"/>
      <c r="N76" s="70"/>
      <c r="O76" s="73"/>
      <c r="P76" s="74">
        <v>8635</v>
      </c>
      <c r="Q76" s="75"/>
      <c r="R76" s="73">
        <v>10621.05</v>
      </c>
      <c r="S76" s="76" t="s">
        <v>974</v>
      </c>
      <c r="T76" s="70"/>
      <c r="U76" s="74"/>
      <c r="V76" s="74"/>
      <c r="W76" s="70"/>
      <c r="X76" s="99"/>
      <c r="Y76" s="99"/>
      <c r="Z76" s="70"/>
    </row>
    <row r="77" spans="1:26" ht="38.25" customHeight="1">
      <c r="A77" s="70"/>
      <c r="B77" s="110" t="s">
        <v>935</v>
      </c>
      <c r="C77" s="96" t="s">
        <v>20</v>
      </c>
      <c r="D77" s="70" t="s">
        <v>895</v>
      </c>
      <c r="E77" s="70" t="s">
        <v>734</v>
      </c>
      <c r="F77" s="70" t="s">
        <v>735</v>
      </c>
      <c r="G77" s="70"/>
      <c r="H77" s="70"/>
      <c r="I77" s="98" t="s">
        <v>975</v>
      </c>
      <c r="J77" s="98"/>
      <c r="K77" s="98"/>
      <c r="L77" s="70" t="s">
        <v>976</v>
      </c>
      <c r="M77" s="70"/>
      <c r="N77" s="70"/>
      <c r="O77" s="73"/>
      <c r="P77" s="74">
        <v>8400</v>
      </c>
      <c r="Q77" s="75"/>
      <c r="R77" s="73">
        <v>10332</v>
      </c>
      <c r="S77" s="76" t="s">
        <v>974</v>
      </c>
      <c r="T77" s="70"/>
      <c r="U77" s="74"/>
      <c r="V77" s="74"/>
      <c r="W77" s="70"/>
      <c r="X77" s="99"/>
      <c r="Y77" s="99"/>
      <c r="Z77" s="70"/>
    </row>
    <row r="78" spans="1:26" ht="38.25" customHeight="1">
      <c r="A78" s="70"/>
      <c r="B78" s="110" t="s">
        <v>935</v>
      </c>
      <c r="C78" s="96" t="s">
        <v>20</v>
      </c>
      <c r="D78" s="70" t="s">
        <v>895</v>
      </c>
      <c r="E78" s="70" t="s">
        <v>734</v>
      </c>
      <c r="F78" s="70" t="s">
        <v>735</v>
      </c>
      <c r="G78" s="70"/>
      <c r="H78" s="70"/>
      <c r="I78" s="98" t="s">
        <v>352</v>
      </c>
      <c r="J78" s="98"/>
      <c r="K78" s="98"/>
      <c r="L78" s="70" t="s">
        <v>977</v>
      </c>
      <c r="M78" s="70"/>
      <c r="N78" s="70"/>
      <c r="O78" s="73"/>
      <c r="P78" s="74">
        <v>306496.48</v>
      </c>
      <c r="Q78" s="75"/>
      <c r="R78" s="73">
        <v>376990.67039999994</v>
      </c>
      <c r="S78" s="76" t="s">
        <v>978</v>
      </c>
      <c r="T78" s="70"/>
      <c r="U78" s="74"/>
      <c r="V78" s="74"/>
      <c r="W78" s="70"/>
      <c r="X78" s="99"/>
      <c r="Y78" s="99"/>
      <c r="Z78" s="70"/>
    </row>
    <row r="79" spans="1:26" ht="38.25" customHeight="1">
      <c r="A79" s="70"/>
      <c r="B79" s="110" t="s">
        <v>935</v>
      </c>
      <c r="C79" s="96" t="s">
        <v>20</v>
      </c>
      <c r="D79" s="70" t="s">
        <v>895</v>
      </c>
      <c r="E79" s="70" t="s">
        <v>734</v>
      </c>
      <c r="F79" s="70" t="s">
        <v>735</v>
      </c>
      <c r="G79" s="70"/>
      <c r="H79" s="70"/>
      <c r="I79" s="98" t="s">
        <v>979</v>
      </c>
      <c r="J79" s="98" t="s">
        <v>980</v>
      </c>
      <c r="K79" s="98"/>
      <c r="L79" s="70" t="s">
        <v>968</v>
      </c>
      <c r="M79" s="70"/>
      <c r="N79" s="70"/>
      <c r="O79" s="73"/>
      <c r="P79" s="74">
        <v>32340</v>
      </c>
      <c r="Q79" s="75"/>
      <c r="R79" s="73">
        <v>39778.199999999997</v>
      </c>
      <c r="S79" s="76" t="s">
        <v>981</v>
      </c>
      <c r="T79" s="70"/>
      <c r="U79" s="74"/>
      <c r="V79" s="74"/>
      <c r="W79" s="70"/>
      <c r="X79" s="99"/>
      <c r="Y79" s="99"/>
      <c r="Z79" s="70"/>
    </row>
    <row r="80" spans="1:26" ht="38.25" customHeight="1">
      <c r="A80" s="70"/>
      <c r="B80" s="110" t="s">
        <v>935</v>
      </c>
      <c r="C80" s="96" t="s">
        <v>20</v>
      </c>
      <c r="D80" s="70" t="s">
        <v>895</v>
      </c>
      <c r="E80" s="70" t="s">
        <v>734</v>
      </c>
      <c r="F80" s="70" t="s">
        <v>735</v>
      </c>
      <c r="G80" s="70"/>
      <c r="H80" s="70"/>
      <c r="I80" s="98" t="s">
        <v>982</v>
      </c>
      <c r="J80" s="98" t="s">
        <v>980</v>
      </c>
      <c r="K80" s="98"/>
      <c r="L80" s="70" t="s">
        <v>968</v>
      </c>
      <c r="M80" s="70"/>
      <c r="N80" s="70"/>
      <c r="O80" s="73"/>
      <c r="P80" s="74">
        <v>13070</v>
      </c>
      <c r="Q80" s="75"/>
      <c r="R80" s="73">
        <v>16076.1</v>
      </c>
      <c r="S80" s="76" t="s">
        <v>983</v>
      </c>
      <c r="T80" s="70"/>
      <c r="U80" s="74"/>
      <c r="V80" s="74"/>
      <c r="W80" s="70"/>
      <c r="X80" s="99"/>
      <c r="Y80" s="99"/>
      <c r="Z80" s="70"/>
    </row>
    <row r="81" spans="1:26" ht="38.25" customHeight="1">
      <c r="A81" s="70"/>
      <c r="B81" s="110" t="s">
        <v>935</v>
      </c>
      <c r="C81" s="96" t="s">
        <v>20</v>
      </c>
      <c r="D81" s="70" t="s">
        <v>895</v>
      </c>
      <c r="E81" s="70" t="s">
        <v>734</v>
      </c>
      <c r="F81" s="70" t="s">
        <v>735</v>
      </c>
      <c r="G81" s="70"/>
      <c r="H81" s="70"/>
      <c r="I81" s="98" t="s">
        <v>984</v>
      </c>
      <c r="J81" s="98"/>
      <c r="K81" s="98"/>
      <c r="L81" s="70" t="s">
        <v>955</v>
      </c>
      <c r="M81" s="70"/>
      <c r="N81" s="70"/>
      <c r="O81" s="73"/>
      <c r="P81" s="74">
        <v>293234</v>
      </c>
      <c r="Q81" s="75"/>
      <c r="R81" s="73">
        <v>360677.82</v>
      </c>
      <c r="S81" s="76" t="s">
        <v>985</v>
      </c>
      <c r="T81" s="70"/>
      <c r="U81" s="74"/>
      <c r="V81" s="74"/>
      <c r="W81" s="70"/>
      <c r="X81" s="99"/>
      <c r="Y81" s="99"/>
      <c r="Z81" s="70"/>
    </row>
    <row r="82" spans="1:26" ht="38.25" customHeight="1">
      <c r="A82" s="70">
        <v>64</v>
      </c>
      <c r="B82" s="111" t="s">
        <v>986</v>
      </c>
      <c r="C82" s="100"/>
      <c r="D82" s="70" t="s">
        <v>987</v>
      </c>
      <c r="E82" s="70" t="s">
        <v>734</v>
      </c>
      <c r="F82" s="70" t="s">
        <v>735</v>
      </c>
      <c r="G82" s="70"/>
      <c r="H82" s="70"/>
      <c r="I82" s="70" t="s">
        <v>988</v>
      </c>
      <c r="J82" s="70"/>
      <c r="K82" s="70"/>
      <c r="L82" s="70"/>
      <c r="M82" s="70" t="s">
        <v>769</v>
      </c>
      <c r="N82" s="70">
        <v>1</v>
      </c>
      <c r="O82" s="73">
        <v>350000</v>
      </c>
      <c r="P82" s="74">
        <f t="shared" si="3"/>
        <v>350000</v>
      </c>
      <c r="Q82" s="75">
        <v>0.23</v>
      </c>
      <c r="R82" s="73">
        <f t="shared" si="1"/>
        <v>430500</v>
      </c>
      <c r="S82" s="76"/>
      <c r="T82" s="70"/>
      <c r="U82" s="74"/>
      <c r="V82" s="74"/>
      <c r="W82" s="70"/>
      <c r="X82" s="70"/>
      <c r="Y82" s="70"/>
      <c r="Z82" s="70"/>
    </row>
    <row r="83" spans="1:26" ht="38.25" customHeight="1">
      <c r="A83" s="70">
        <v>65</v>
      </c>
      <c r="B83" s="111" t="s">
        <v>986</v>
      </c>
      <c r="C83" s="100"/>
      <c r="D83" s="70" t="s">
        <v>987</v>
      </c>
      <c r="E83" s="70" t="s">
        <v>734</v>
      </c>
      <c r="F83" s="70" t="s">
        <v>735</v>
      </c>
      <c r="G83" s="70"/>
      <c r="H83" s="70"/>
      <c r="I83" s="70" t="s">
        <v>989</v>
      </c>
      <c r="J83" s="70"/>
      <c r="K83" s="70"/>
      <c r="L83" s="70"/>
      <c r="M83" s="70" t="s">
        <v>769</v>
      </c>
      <c r="N83" s="70">
        <v>1</v>
      </c>
      <c r="O83" s="73">
        <v>1000000</v>
      </c>
      <c r="P83" s="74">
        <f t="shared" si="3"/>
        <v>1000000</v>
      </c>
      <c r="Q83" s="75">
        <v>0.23</v>
      </c>
      <c r="R83" s="73">
        <f t="shared" si="1"/>
        <v>1230000</v>
      </c>
      <c r="S83" s="76"/>
      <c r="T83" s="70"/>
      <c r="U83" s="74"/>
      <c r="V83" s="70"/>
      <c r="W83" s="70"/>
      <c r="X83" s="70"/>
      <c r="Y83" s="70"/>
      <c r="Z83" s="70"/>
    </row>
    <row r="84" spans="1:26" ht="38.25" customHeight="1">
      <c r="A84" s="70">
        <v>66</v>
      </c>
      <c r="B84" s="111" t="s">
        <v>986</v>
      </c>
      <c r="C84" s="100"/>
      <c r="D84" s="70" t="s">
        <v>987</v>
      </c>
      <c r="E84" s="70" t="s">
        <v>734</v>
      </c>
      <c r="F84" s="70" t="s">
        <v>735</v>
      </c>
      <c r="G84" s="70"/>
      <c r="H84" s="70"/>
      <c r="I84" s="70" t="s">
        <v>990</v>
      </c>
      <c r="J84" s="70"/>
      <c r="K84" s="70"/>
      <c r="L84" s="70"/>
      <c r="M84" s="70" t="s">
        <v>769</v>
      </c>
      <c r="N84" s="70">
        <v>1</v>
      </c>
      <c r="O84" s="73">
        <v>1500000</v>
      </c>
      <c r="P84" s="74">
        <f t="shared" si="3"/>
        <v>1500000</v>
      </c>
      <c r="Q84" s="75">
        <v>0.23</v>
      </c>
      <c r="R84" s="73">
        <f t="shared" si="1"/>
        <v>1845000</v>
      </c>
      <c r="S84" s="76"/>
      <c r="T84" s="70"/>
      <c r="U84" s="74"/>
      <c r="V84" s="70"/>
      <c r="W84" s="70"/>
      <c r="X84" s="70"/>
      <c r="Y84" s="70"/>
      <c r="Z84" s="70"/>
    </row>
    <row r="85" spans="1:26" ht="38.25" customHeight="1">
      <c r="A85" s="70">
        <v>67</v>
      </c>
      <c r="B85" s="111" t="s">
        <v>986</v>
      </c>
      <c r="C85" s="100"/>
      <c r="D85" s="70" t="s">
        <v>987</v>
      </c>
      <c r="E85" s="70" t="s">
        <v>734</v>
      </c>
      <c r="F85" s="70" t="s">
        <v>735</v>
      </c>
      <c r="G85" s="70"/>
      <c r="H85" s="70"/>
      <c r="I85" s="70" t="s">
        <v>991</v>
      </c>
      <c r="J85" s="70"/>
      <c r="K85" s="70"/>
      <c r="L85" s="70"/>
      <c r="M85" s="70" t="s">
        <v>740</v>
      </c>
      <c r="N85" s="70">
        <v>1</v>
      </c>
      <c r="O85" s="73">
        <v>120000</v>
      </c>
      <c r="P85" s="74">
        <f t="shared" si="3"/>
        <v>120000</v>
      </c>
      <c r="Q85" s="75">
        <v>0.23</v>
      </c>
      <c r="R85" s="73">
        <f t="shared" si="1"/>
        <v>147600</v>
      </c>
      <c r="S85" s="76" t="s">
        <v>741</v>
      </c>
      <c r="T85" s="70"/>
      <c r="U85" s="74"/>
      <c r="V85" s="70"/>
      <c r="W85" s="70"/>
      <c r="X85" s="70"/>
      <c r="Y85" s="70"/>
      <c r="Z85" s="70"/>
    </row>
    <row r="86" spans="1:26" ht="38.25" customHeight="1">
      <c r="A86" s="70">
        <v>68</v>
      </c>
      <c r="B86" s="111" t="s">
        <v>986</v>
      </c>
      <c r="C86" s="100"/>
      <c r="D86" s="70" t="s">
        <v>987</v>
      </c>
      <c r="E86" s="70" t="s">
        <v>734</v>
      </c>
      <c r="F86" s="70" t="s">
        <v>735</v>
      </c>
      <c r="G86" s="70"/>
      <c r="H86" s="70"/>
      <c r="I86" s="70" t="s">
        <v>992</v>
      </c>
      <c r="J86" s="70"/>
      <c r="K86" s="70"/>
      <c r="L86" s="70"/>
      <c r="M86" s="70" t="s">
        <v>740</v>
      </c>
      <c r="N86" s="70">
        <v>1</v>
      </c>
      <c r="O86" s="73">
        <v>120000</v>
      </c>
      <c r="P86" s="74">
        <f t="shared" si="3"/>
        <v>120000</v>
      </c>
      <c r="Q86" s="75">
        <v>0.23</v>
      </c>
      <c r="R86" s="73">
        <f t="shared" ref="R86:R144" si="4">P86+(Q86*P86)</f>
        <v>147600</v>
      </c>
      <c r="S86" s="76" t="s">
        <v>741</v>
      </c>
      <c r="T86" s="70"/>
      <c r="U86" s="74"/>
      <c r="V86" s="70"/>
      <c r="W86" s="70"/>
      <c r="X86" s="70"/>
      <c r="Y86" s="70"/>
      <c r="Z86" s="70"/>
    </row>
    <row r="87" spans="1:26" ht="38.25" customHeight="1">
      <c r="A87" s="70">
        <v>69</v>
      </c>
      <c r="B87" s="111" t="s">
        <v>986</v>
      </c>
      <c r="C87" s="100"/>
      <c r="D87" s="70" t="s">
        <v>987</v>
      </c>
      <c r="E87" s="70" t="s">
        <v>734</v>
      </c>
      <c r="F87" s="70" t="s">
        <v>735</v>
      </c>
      <c r="G87" s="70"/>
      <c r="H87" s="70"/>
      <c r="I87" s="70" t="s">
        <v>993</v>
      </c>
      <c r="J87" s="70"/>
      <c r="K87" s="70"/>
      <c r="L87" s="70"/>
      <c r="M87" s="70" t="s">
        <v>740</v>
      </c>
      <c r="N87" s="70">
        <v>1</v>
      </c>
      <c r="O87" s="73">
        <v>350000</v>
      </c>
      <c r="P87" s="74">
        <f t="shared" si="3"/>
        <v>350000</v>
      </c>
      <c r="Q87" s="75">
        <v>0.23</v>
      </c>
      <c r="R87" s="73">
        <f t="shared" si="4"/>
        <v>430500</v>
      </c>
      <c r="S87" s="76" t="s">
        <v>741</v>
      </c>
      <c r="T87" s="70"/>
      <c r="U87" s="74"/>
      <c r="V87" s="70"/>
      <c r="W87" s="70"/>
      <c r="X87" s="70"/>
      <c r="Y87" s="70"/>
      <c r="Z87" s="70"/>
    </row>
    <row r="88" spans="1:26" ht="38.25" customHeight="1">
      <c r="A88" s="70">
        <v>70</v>
      </c>
      <c r="B88" s="111" t="s">
        <v>986</v>
      </c>
      <c r="C88" s="100"/>
      <c r="D88" s="70" t="s">
        <v>987</v>
      </c>
      <c r="E88" s="70" t="s">
        <v>734</v>
      </c>
      <c r="F88" s="70" t="s">
        <v>735</v>
      </c>
      <c r="G88" s="70"/>
      <c r="H88" s="70"/>
      <c r="I88" s="70" t="s">
        <v>994</v>
      </c>
      <c r="J88" s="70"/>
      <c r="K88" s="70"/>
      <c r="L88" s="70"/>
      <c r="M88" s="70" t="s">
        <v>740</v>
      </c>
      <c r="N88" s="70">
        <v>1</v>
      </c>
      <c r="O88" s="73">
        <v>120000</v>
      </c>
      <c r="P88" s="74">
        <f t="shared" si="3"/>
        <v>120000</v>
      </c>
      <c r="Q88" s="75">
        <v>0.23</v>
      </c>
      <c r="R88" s="73">
        <f t="shared" si="4"/>
        <v>147600</v>
      </c>
      <c r="S88" s="76" t="s">
        <v>741</v>
      </c>
      <c r="T88" s="70"/>
      <c r="U88" s="74"/>
      <c r="V88" s="70"/>
      <c r="W88" s="70"/>
      <c r="X88" s="70"/>
      <c r="Y88" s="70"/>
      <c r="Z88" s="70"/>
    </row>
    <row r="89" spans="1:26" ht="38.25" customHeight="1">
      <c r="A89" s="70">
        <v>71</v>
      </c>
      <c r="B89" s="111" t="s">
        <v>986</v>
      </c>
      <c r="C89" s="100"/>
      <c r="D89" s="70" t="s">
        <v>987</v>
      </c>
      <c r="E89" s="70" t="s">
        <v>734</v>
      </c>
      <c r="F89" s="70" t="s">
        <v>735</v>
      </c>
      <c r="G89" s="70"/>
      <c r="H89" s="70"/>
      <c r="I89" s="70" t="s">
        <v>995</v>
      </c>
      <c r="J89" s="70"/>
      <c r="K89" s="70"/>
      <c r="L89" s="70"/>
      <c r="M89" s="70" t="s">
        <v>740</v>
      </c>
      <c r="N89" s="70">
        <v>1</v>
      </c>
      <c r="O89" s="73">
        <v>120000</v>
      </c>
      <c r="P89" s="74">
        <f t="shared" si="3"/>
        <v>120000</v>
      </c>
      <c r="Q89" s="75">
        <v>0.23</v>
      </c>
      <c r="R89" s="73">
        <f t="shared" si="4"/>
        <v>147600</v>
      </c>
      <c r="S89" s="76" t="s">
        <v>741</v>
      </c>
      <c r="T89" s="70"/>
      <c r="U89" s="74"/>
      <c r="V89" s="70"/>
      <c r="W89" s="70"/>
      <c r="X89" s="70"/>
      <c r="Y89" s="70"/>
      <c r="Z89" s="70"/>
    </row>
    <row r="90" spans="1:26" ht="38.25" customHeight="1">
      <c r="A90" s="70">
        <v>72</v>
      </c>
      <c r="B90" s="111" t="s">
        <v>986</v>
      </c>
      <c r="C90" s="100"/>
      <c r="D90" s="70" t="s">
        <v>987</v>
      </c>
      <c r="E90" s="70" t="s">
        <v>734</v>
      </c>
      <c r="F90" s="70" t="s">
        <v>735</v>
      </c>
      <c r="G90" s="70"/>
      <c r="H90" s="70"/>
      <c r="I90" s="70" t="s">
        <v>996</v>
      </c>
      <c r="J90" s="70"/>
      <c r="K90" s="70"/>
      <c r="L90" s="70"/>
      <c r="M90" s="70" t="s">
        <v>769</v>
      </c>
      <c r="N90" s="70">
        <v>1</v>
      </c>
      <c r="O90" s="73">
        <v>90000</v>
      </c>
      <c r="P90" s="74">
        <f t="shared" si="3"/>
        <v>90000</v>
      </c>
      <c r="Q90" s="75">
        <v>0.23</v>
      </c>
      <c r="R90" s="73">
        <f t="shared" si="4"/>
        <v>110700</v>
      </c>
      <c r="S90" s="76"/>
      <c r="T90" s="70"/>
      <c r="U90" s="74"/>
      <c r="V90" s="70"/>
      <c r="W90" s="70"/>
      <c r="X90" s="70"/>
      <c r="Y90" s="70"/>
      <c r="Z90" s="70"/>
    </row>
    <row r="91" spans="1:26" ht="38.25" customHeight="1">
      <c r="A91" s="70">
        <v>73</v>
      </c>
      <c r="B91" s="111" t="s">
        <v>986</v>
      </c>
      <c r="C91" s="100"/>
      <c r="D91" s="70" t="s">
        <v>987</v>
      </c>
      <c r="E91" s="70" t="s">
        <v>734</v>
      </c>
      <c r="F91" s="70" t="s">
        <v>735</v>
      </c>
      <c r="G91" s="70"/>
      <c r="H91" s="70"/>
      <c r="I91" s="70" t="s">
        <v>666</v>
      </c>
      <c r="J91" s="70"/>
      <c r="K91" s="70"/>
      <c r="L91" s="70"/>
      <c r="M91" s="70" t="s">
        <v>769</v>
      </c>
      <c r="N91" s="70">
        <v>1</v>
      </c>
      <c r="O91" s="73">
        <v>600000</v>
      </c>
      <c r="P91" s="74">
        <f t="shared" si="3"/>
        <v>600000</v>
      </c>
      <c r="Q91" s="75">
        <v>0.23</v>
      </c>
      <c r="R91" s="73">
        <f t="shared" si="4"/>
        <v>738000</v>
      </c>
      <c r="S91" s="76"/>
      <c r="T91" s="70"/>
      <c r="U91" s="74"/>
      <c r="V91" s="70"/>
      <c r="W91" s="70"/>
      <c r="X91" s="70"/>
      <c r="Y91" s="70"/>
      <c r="Z91" s="70"/>
    </row>
    <row r="92" spans="1:26" ht="38.25" customHeight="1">
      <c r="A92" s="70">
        <v>74</v>
      </c>
      <c r="B92" s="111" t="s">
        <v>986</v>
      </c>
      <c r="C92" s="100"/>
      <c r="D92" s="70" t="s">
        <v>987</v>
      </c>
      <c r="E92" s="70" t="s">
        <v>734</v>
      </c>
      <c r="F92" s="70" t="s">
        <v>735</v>
      </c>
      <c r="G92" s="70"/>
      <c r="H92" s="70"/>
      <c r="I92" s="70" t="s">
        <v>997</v>
      </c>
      <c r="J92" s="70"/>
      <c r="K92" s="70"/>
      <c r="L92" s="70"/>
      <c r="M92" s="70"/>
      <c r="N92" s="70" t="s">
        <v>998</v>
      </c>
      <c r="O92" s="73">
        <v>1500000</v>
      </c>
      <c r="P92" s="74">
        <v>1500000</v>
      </c>
      <c r="Q92" s="75">
        <v>0.23</v>
      </c>
      <c r="R92" s="73">
        <f t="shared" si="4"/>
        <v>1845000</v>
      </c>
      <c r="S92" s="76" t="s">
        <v>999</v>
      </c>
      <c r="T92" s="70"/>
      <c r="U92" s="74"/>
      <c r="V92" s="70"/>
      <c r="W92" s="70"/>
      <c r="X92" s="70"/>
      <c r="Y92" s="70"/>
      <c r="Z92" s="70"/>
    </row>
    <row r="93" spans="1:26" ht="38.25" customHeight="1">
      <c r="A93" s="70">
        <v>75</v>
      </c>
      <c r="B93" s="111" t="s">
        <v>986</v>
      </c>
      <c r="C93" s="100"/>
      <c r="D93" s="70" t="s">
        <v>987</v>
      </c>
      <c r="E93" s="70" t="s">
        <v>734</v>
      </c>
      <c r="F93" s="70" t="s">
        <v>735</v>
      </c>
      <c r="G93" s="70"/>
      <c r="H93" s="70"/>
      <c r="I93" s="70" t="s">
        <v>1000</v>
      </c>
      <c r="J93" s="70"/>
      <c r="K93" s="70"/>
      <c r="L93" s="70"/>
      <c r="M93" s="70" t="s">
        <v>740</v>
      </c>
      <c r="N93" s="70">
        <v>1</v>
      </c>
      <c r="O93" s="73">
        <v>100000</v>
      </c>
      <c r="P93" s="74">
        <f t="shared" si="3"/>
        <v>100000</v>
      </c>
      <c r="Q93" s="75">
        <v>0.23</v>
      </c>
      <c r="R93" s="73">
        <f t="shared" si="4"/>
        <v>123000</v>
      </c>
      <c r="S93" s="76" t="s">
        <v>741</v>
      </c>
      <c r="T93" s="70"/>
      <c r="U93" s="74"/>
      <c r="V93" s="70"/>
      <c r="W93" s="70"/>
      <c r="X93" s="70"/>
      <c r="Y93" s="70"/>
      <c r="Z93" s="70"/>
    </row>
    <row r="94" spans="1:26" ht="38.25" customHeight="1">
      <c r="A94" s="70">
        <v>76</v>
      </c>
      <c r="B94" s="111" t="s">
        <v>986</v>
      </c>
      <c r="C94" s="100"/>
      <c r="D94" s="70" t="s">
        <v>987</v>
      </c>
      <c r="E94" s="70" t="s">
        <v>734</v>
      </c>
      <c r="F94" s="70" t="s">
        <v>735</v>
      </c>
      <c r="G94" s="70"/>
      <c r="H94" s="70"/>
      <c r="I94" s="70" t="s">
        <v>1001</v>
      </c>
      <c r="J94" s="70"/>
      <c r="K94" s="70"/>
      <c r="L94" s="70"/>
      <c r="M94" s="70" t="s">
        <v>769</v>
      </c>
      <c r="N94" s="70">
        <v>1</v>
      </c>
      <c r="O94" s="73">
        <v>100000</v>
      </c>
      <c r="P94" s="74">
        <f t="shared" si="3"/>
        <v>100000</v>
      </c>
      <c r="Q94" s="75">
        <v>0.23</v>
      </c>
      <c r="R94" s="73">
        <f t="shared" si="4"/>
        <v>123000</v>
      </c>
      <c r="S94" s="76"/>
      <c r="T94" s="70"/>
      <c r="U94" s="74"/>
      <c r="V94" s="70"/>
      <c r="W94" s="70"/>
      <c r="X94" s="70"/>
      <c r="Y94" s="70"/>
      <c r="Z94" s="70"/>
    </row>
    <row r="95" spans="1:26" ht="38.25" customHeight="1">
      <c r="A95" s="70">
        <v>77</v>
      </c>
      <c r="B95" s="111" t="s">
        <v>986</v>
      </c>
      <c r="C95" s="100"/>
      <c r="D95" s="70" t="s">
        <v>987</v>
      </c>
      <c r="E95" s="70" t="s">
        <v>734</v>
      </c>
      <c r="F95" s="70" t="s">
        <v>735</v>
      </c>
      <c r="G95" s="70"/>
      <c r="H95" s="70"/>
      <c r="I95" s="70" t="s">
        <v>1002</v>
      </c>
      <c r="J95" s="70"/>
      <c r="K95" s="70"/>
      <c r="L95" s="70"/>
      <c r="M95" s="70" t="s">
        <v>769</v>
      </c>
      <c r="N95" s="70">
        <v>1</v>
      </c>
      <c r="O95" s="73">
        <v>500000</v>
      </c>
      <c r="P95" s="74">
        <f t="shared" si="3"/>
        <v>500000</v>
      </c>
      <c r="Q95" s="75">
        <v>0.23</v>
      </c>
      <c r="R95" s="73">
        <f t="shared" si="4"/>
        <v>615000</v>
      </c>
      <c r="S95" s="76"/>
      <c r="T95" s="70"/>
      <c r="U95" s="74"/>
      <c r="V95" s="70"/>
      <c r="W95" s="70"/>
      <c r="X95" s="70"/>
      <c r="Y95" s="70"/>
      <c r="Z95" s="70"/>
    </row>
    <row r="96" spans="1:26" ht="38.25" customHeight="1">
      <c r="A96" s="70">
        <v>78</v>
      </c>
      <c r="B96" s="111" t="s">
        <v>986</v>
      </c>
      <c r="C96" s="100"/>
      <c r="D96" s="70" t="s">
        <v>987</v>
      </c>
      <c r="E96" s="70" t="s">
        <v>734</v>
      </c>
      <c r="F96" s="70" t="s">
        <v>735</v>
      </c>
      <c r="G96" s="70"/>
      <c r="H96" s="70"/>
      <c r="I96" s="70" t="s">
        <v>656</v>
      </c>
      <c r="J96" s="70"/>
      <c r="K96" s="70"/>
      <c r="L96" s="70"/>
      <c r="M96" s="70" t="s">
        <v>740</v>
      </c>
      <c r="N96" s="70">
        <v>1</v>
      </c>
      <c r="O96" s="73">
        <v>100000</v>
      </c>
      <c r="P96" s="74">
        <f t="shared" si="3"/>
        <v>100000</v>
      </c>
      <c r="Q96" s="75">
        <v>0.23</v>
      </c>
      <c r="R96" s="73">
        <f t="shared" si="4"/>
        <v>123000</v>
      </c>
      <c r="S96" s="76" t="s">
        <v>741</v>
      </c>
      <c r="T96" s="70"/>
      <c r="U96" s="74"/>
      <c r="V96" s="70"/>
      <c r="W96" s="70"/>
      <c r="X96" s="70"/>
      <c r="Y96" s="70"/>
      <c r="Z96" s="70"/>
    </row>
    <row r="97" spans="1:26" ht="38.25" customHeight="1">
      <c r="A97" s="70">
        <v>79</v>
      </c>
      <c r="B97" s="111" t="s">
        <v>986</v>
      </c>
      <c r="C97" s="100"/>
      <c r="D97" s="70" t="s">
        <v>987</v>
      </c>
      <c r="E97" s="70" t="s">
        <v>734</v>
      </c>
      <c r="F97" s="70" t="s">
        <v>735</v>
      </c>
      <c r="G97" s="70"/>
      <c r="H97" s="70"/>
      <c r="I97" s="70" t="s">
        <v>1003</v>
      </c>
      <c r="J97" s="70"/>
      <c r="K97" s="70"/>
      <c r="L97" s="70"/>
      <c r="M97" s="70" t="s">
        <v>740</v>
      </c>
      <c r="N97" s="70">
        <v>1</v>
      </c>
      <c r="O97" s="73">
        <v>1500000</v>
      </c>
      <c r="P97" s="74">
        <f t="shared" si="3"/>
        <v>1500000</v>
      </c>
      <c r="Q97" s="75">
        <v>0.23</v>
      </c>
      <c r="R97" s="73">
        <f t="shared" si="4"/>
        <v>1845000</v>
      </c>
      <c r="S97" s="76" t="s">
        <v>741</v>
      </c>
      <c r="T97" s="70"/>
      <c r="U97" s="74"/>
      <c r="V97" s="70"/>
      <c r="W97" s="70"/>
      <c r="X97" s="70"/>
      <c r="Y97" s="70"/>
      <c r="Z97" s="70"/>
    </row>
    <row r="98" spans="1:26" ht="38.25" customHeight="1">
      <c r="A98" s="70">
        <v>80</v>
      </c>
      <c r="B98" s="111" t="s">
        <v>986</v>
      </c>
      <c r="C98" s="100"/>
      <c r="D98" s="70" t="s">
        <v>987</v>
      </c>
      <c r="E98" s="70" t="s">
        <v>734</v>
      </c>
      <c r="F98" s="70" t="s">
        <v>735</v>
      </c>
      <c r="G98" s="70"/>
      <c r="H98" s="70"/>
      <c r="I98" s="70" t="s">
        <v>1004</v>
      </c>
      <c r="J98" s="70"/>
      <c r="K98" s="70"/>
      <c r="L98" s="70"/>
      <c r="M98" s="70" t="s">
        <v>769</v>
      </c>
      <c r="N98" s="70">
        <v>1</v>
      </c>
      <c r="O98" s="73">
        <v>400000</v>
      </c>
      <c r="P98" s="74">
        <f t="shared" si="3"/>
        <v>400000</v>
      </c>
      <c r="Q98" s="75">
        <v>0.23</v>
      </c>
      <c r="R98" s="73">
        <f t="shared" si="4"/>
        <v>492000</v>
      </c>
      <c r="S98" s="76"/>
      <c r="T98" s="70"/>
      <c r="U98" s="74"/>
      <c r="V98" s="70"/>
      <c r="W98" s="70"/>
      <c r="X98" s="70"/>
      <c r="Y98" s="70"/>
      <c r="Z98" s="70"/>
    </row>
    <row r="99" spans="1:26" ht="38.25" customHeight="1">
      <c r="A99" s="70">
        <v>81</v>
      </c>
      <c r="B99" s="111" t="s">
        <v>986</v>
      </c>
      <c r="C99" s="100"/>
      <c r="D99" s="70" t="s">
        <v>987</v>
      </c>
      <c r="E99" s="70" t="s">
        <v>734</v>
      </c>
      <c r="F99" s="70" t="s">
        <v>735</v>
      </c>
      <c r="G99" s="70"/>
      <c r="H99" s="70"/>
      <c r="I99" s="70" t="s">
        <v>1005</v>
      </c>
      <c r="J99" s="70"/>
      <c r="K99" s="70"/>
      <c r="L99" s="70"/>
      <c r="M99" s="70" t="s">
        <v>740</v>
      </c>
      <c r="N99" s="70">
        <v>1</v>
      </c>
      <c r="O99" s="73">
        <v>200000</v>
      </c>
      <c r="P99" s="74">
        <f t="shared" si="3"/>
        <v>200000</v>
      </c>
      <c r="Q99" s="75">
        <v>0.23</v>
      </c>
      <c r="R99" s="73">
        <f t="shared" si="4"/>
        <v>246000</v>
      </c>
      <c r="S99" s="76" t="s">
        <v>741</v>
      </c>
      <c r="T99" s="70"/>
      <c r="U99" s="74"/>
      <c r="V99" s="70"/>
      <c r="W99" s="70"/>
      <c r="X99" s="70"/>
      <c r="Y99" s="70"/>
      <c r="Z99" s="70"/>
    </row>
    <row r="100" spans="1:26" ht="38.25" customHeight="1">
      <c r="A100" s="70">
        <v>82</v>
      </c>
      <c r="B100" s="111" t="s">
        <v>986</v>
      </c>
      <c r="C100" s="100"/>
      <c r="D100" s="70" t="s">
        <v>987</v>
      </c>
      <c r="E100" s="70" t="s">
        <v>734</v>
      </c>
      <c r="F100" s="70" t="s">
        <v>735</v>
      </c>
      <c r="G100" s="70"/>
      <c r="H100" s="70"/>
      <c r="I100" s="70" t="s">
        <v>674</v>
      </c>
      <c r="J100" s="70"/>
      <c r="K100" s="70"/>
      <c r="L100" s="70"/>
      <c r="M100" s="70" t="s">
        <v>769</v>
      </c>
      <c r="N100" s="70">
        <v>1</v>
      </c>
      <c r="O100" s="73">
        <v>300000</v>
      </c>
      <c r="P100" s="74">
        <f t="shared" si="3"/>
        <v>300000</v>
      </c>
      <c r="Q100" s="75">
        <v>0.23</v>
      </c>
      <c r="R100" s="73">
        <f t="shared" si="4"/>
        <v>369000</v>
      </c>
      <c r="S100" s="76"/>
      <c r="T100" s="70"/>
      <c r="U100" s="74"/>
      <c r="V100" s="70"/>
      <c r="W100" s="70"/>
      <c r="X100" s="70"/>
      <c r="Y100" s="70"/>
      <c r="Z100" s="70"/>
    </row>
    <row r="101" spans="1:26" ht="38.25" customHeight="1">
      <c r="A101" s="70">
        <v>83</v>
      </c>
      <c r="B101" s="111" t="s">
        <v>986</v>
      </c>
      <c r="C101" s="100"/>
      <c r="D101" s="70" t="s">
        <v>987</v>
      </c>
      <c r="E101" s="70" t="s">
        <v>734</v>
      </c>
      <c r="F101" s="70" t="s">
        <v>735</v>
      </c>
      <c r="G101" s="70"/>
      <c r="H101" s="70"/>
      <c r="I101" s="70" t="s">
        <v>1006</v>
      </c>
      <c r="J101" s="70"/>
      <c r="K101" s="70"/>
      <c r="L101" s="70"/>
      <c r="M101" s="70" t="s">
        <v>769</v>
      </c>
      <c r="N101" s="70">
        <v>1</v>
      </c>
      <c r="O101" s="73">
        <v>250000</v>
      </c>
      <c r="P101" s="74">
        <f t="shared" si="3"/>
        <v>250000</v>
      </c>
      <c r="Q101" s="75">
        <v>0.23</v>
      </c>
      <c r="R101" s="73">
        <f t="shared" si="4"/>
        <v>307500</v>
      </c>
      <c r="S101" s="76"/>
      <c r="T101" s="70"/>
      <c r="U101" s="74"/>
      <c r="V101" s="70"/>
      <c r="W101" s="70"/>
      <c r="X101" s="70"/>
      <c r="Y101" s="70"/>
      <c r="Z101" s="70"/>
    </row>
    <row r="102" spans="1:26" ht="38.25" customHeight="1">
      <c r="A102" s="70">
        <v>84</v>
      </c>
      <c r="B102" s="111" t="s">
        <v>986</v>
      </c>
      <c r="C102" s="100"/>
      <c r="D102" s="70" t="s">
        <v>987</v>
      </c>
      <c r="E102" s="70" t="s">
        <v>734</v>
      </c>
      <c r="F102" s="70" t="s">
        <v>735</v>
      </c>
      <c r="G102" s="70"/>
      <c r="H102" s="70"/>
      <c r="I102" s="70" t="s">
        <v>1007</v>
      </c>
      <c r="J102" s="70"/>
      <c r="K102" s="70"/>
      <c r="L102" s="70"/>
      <c r="M102" s="70" t="s">
        <v>769</v>
      </c>
      <c r="N102" s="70">
        <v>1</v>
      </c>
      <c r="O102" s="73">
        <v>200000</v>
      </c>
      <c r="P102" s="74">
        <f t="shared" si="3"/>
        <v>200000</v>
      </c>
      <c r="Q102" s="75">
        <v>0.23</v>
      </c>
      <c r="R102" s="73">
        <f t="shared" si="4"/>
        <v>246000</v>
      </c>
      <c r="S102" s="76"/>
      <c r="T102" s="70"/>
      <c r="U102" s="74"/>
      <c r="V102" s="70"/>
      <c r="W102" s="70"/>
      <c r="X102" s="70"/>
      <c r="Y102" s="70"/>
      <c r="Z102" s="70"/>
    </row>
    <row r="103" spans="1:26" ht="38.25" customHeight="1">
      <c r="A103" s="70">
        <v>85</v>
      </c>
      <c r="B103" s="111" t="s">
        <v>986</v>
      </c>
      <c r="C103" s="100"/>
      <c r="D103" s="70" t="s">
        <v>987</v>
      </c>
      <c r="E103" s="70" t="s">
        <v>734</v>
      </c>
      <c r="F103" s="70" t="s">
        <v>735</v>
      </c>
      <c r="G103" s="70"/>
      <c r="H103" s="70"/>
      <c r="I103" s="70" t="s">
        <v>661</v>
      </c>
      <c r="J103" s="70"/>
      <c r="K103" s="70"/>
      <c r="L103" s="70"/>
      <c r="M103" s="70" t="s">
        <v>740</v>
      </c>
      <c r="N103" s="70">
        <v>1</v>
      </c>
      <c r="O103" s="73">
        <v>350000</v>
      </c>
      <c r="P103" s="74">
        <f t="shared" si="3"/>
        <v>350000</v>
      </c>
      <c r="Q103" s="75">
        <v>0.23</v>
      </c>
      <c r="R103" s="73">
        <f t="shared" si="4"/>
        <v>430500</v>
      </c>
      <c r="S103" s="76" t="s">
        <v>741</v>
      </c>
      <c r="T103" s="70"/>
      <c r="U103" s="74"/>
      <c r="V103" s="70"/>
      <c r="W103" s="70"/>
      <c r="X103" s="70"/>
      <c r="Y103" s="70"/>
      <c r="Z103" s="70"/>
    </row>
    <row r="104" spans="1:26" ht="38.25" customHeight="1">
      <c r="A104" s="70">
        <v>86</v>
      </c>
      <c r="B104" s="111" t="s">
        <v>986</v>
      </c>
      <c r="C104" s="100"/>
      <c r="D104" s="70" t="s">
        <v>987</v>
      </c>
      <c r="E104" s="70" t="s">
        <v>734</v>
      </c>
      <c r="F104" s="70" t="s">
        <v>735</v>
      </c>
      <c r="G104" s="70"/>
      <c r="H104" s="70"/>
      <c r="I104" s="70" t="s">
        <v>678</v>
      </c>
      <c r="J104" s="70"/>
      <c r="K104" s="70"/>
      <c r="L104" s="70"/>
      <c r="M104" s="70" t="s">
        <v>740</v>
      </c>
      <c r="N104" s="70">
        <v>1</v>
      </c>
      <c r="O104" s="73">
        <v>250000</v>
      </c>
      <c r="P104" s="74">
        <f t="shared" si="3"/>
        <v>250000</v>
      </c>
      <c r="Q104" s="75">
        <v>0.23</v>
      </c>
      <c r="R104" s="73">
        <f t="shared" si="4"/>
        <v>307500</v>
      </c>
      <c r="S104" s="76" t="s">
        <v>741</v>
      </c>
      <c r="T104" s="70"/>
      <c r="U104" s="74"/>
      <c r="V104" s="70"/>
      <c r="W104" s="70"/>
      <c r="X104" s="70"/>
      <c r="Y104" s="70"/>
      <c r="Z104" s="70"/>
    </row>
    <row r="105" spans="1:26" ht="38.25" customHeight="1">
      <c r="A105" s="70">
        <v>87</v>
      </c>
      <c r="B105" s="111" t="s">
        <v>986</v>
      </c>
      <c r="C105" s="100"/>
      <c r="D105" s="70" t="s">
        <v>987</v>
      </c>
      <c r="E105" s="70" t="s">
        <v>734</v>
      </c>
      <c r="F105" s="70" t="s">
        <v>735</v>
      </c>
      <c r="G105" s="70"/>
      <c r="H105" s="70"/>
      <c r="I105" s="70" t="s">
        <v>1008</v>
      </c>
      <c r="J105" s="70"/>
      <c r="K105" s="70"/>
      <c r="L105" s="70"/>
      <c r="M105" s="70" t="s">
        <v>740</v>
      </c>
      <c r="N105" s="70">
        <v>1</v>
      </c>
      <c r="O105" s="73">
        <v>600000</v>
      </c>
      <c r="P105" s="74">
        <f t="shared" si="3"/>
        <v>600000</v>
      </c>
      <c r="Q105" s="75">
        <v>0.23</v>
      </c>
      <c r="R105" s="73">
        <f t="shared" si="4"/>
        <v>738000</v>
      </c>
      <c r="S105" s="76" t="s">
        <v>741</v>
      </c>
      <c r="T105" s="70"/>
      <c r="U105" s="74"/>
      <c r="V105" s="70"/>
      <c r="W105" s="70"/>
      <c r="X105" s="70"/>
      <c r="Y105" s="70"/>
      <c r="Z105" s="70"/>
    </row>
    <row r="106" spans="1:26" ht="38.25" customHeight="1">
      <c r="A106" s="70">
        <v>88</v>
      </c>
      <c r="B106" s="111" t="s">
        <v>986</v>
      </c>
      <c r="C106" s="100"/>
      <c r="D106" s="70" t="s">
        <v>987</v>
      </c>
      <c r="E106" s="70" t="s">
        <v>734</v>
      </c>
      <c r="F106" s="70" t="s">
        <v>735</v>
      </c>
      <c r="G106" s="70"/>
      <c r="H106" s="70"/>
      <c r="I106" s="70" t="s">
        <v>675</v>
      </c>
      <c r="J106" s="70"/>
      <c r="K106" s="70"/>
      <c r="L106" s="70"/>
      <c r="M106" s="70" t="s">
        <v>740</v>
      </c>
      <c r="N106" s="70">
        <v>1</v>
      </c>
      <c r="O106" s="73">
        <v>1000000</v>
      </c>
      <c r="P106" s="74">
        <f t="shared" si="3"/>
        <v>1000000</v>
      </c>
      <c r="Q106" s="75">
        <v>0.23</v>
      </c>
      <c r="R106" s="73">
        <f t="shared" si="4"/>
        <v>1230000</v>
      </c>
      <c r="S106" s="76" t="s">
        <v>741</v>
      </c>
      <c r="T106" s="70"/>
      <c r="U106" s="74"/>
      <c r="V106" s="70"/>
      <c r="W106" s="70"/>
      <c r="X106" s="70"/>
      <c r="Y106" s="70"/>
      <c r="Z106" s="70"/>
    </row>
    <row r="107" spans="1:26" ht="38.25" customHeight="1">
      <c r="A107" s="70">
        <v>89</v>
      </c>
      <c r="B107" s="111" t="s">
        <v>986</v>
      </c>
      <c r="C107" s="100"/>
      <c r="D107" s="70" t="s">
        <v>987</v>
      </c>
      <c r="E107" s="70" t="s">
        <v>734</v>
      </c>
      <c r="F107" s="70" t="s">
        <v>735</v>
      </c>
      <c r="G107" s="70"/>
      <c r="H107" s="70"/>
      <c r="I107" s="70" t="s">
        <v>1009</v>
      </c>
      <c r="J107" s="70"/>
      <c r="K107" s="70"/>
      <c r="L107" s="70"/>
      <c r="M107" s="70" t="s">
        <v>740</v>
      </c>
      <c r="N107" s="70">
        <v>1</v>
      </c>
      <c r="O107" s="73">
        <v>250000</v>
      </c>
      <c r="P107" s="74">
        <f t="shared" si="3"/>
        <v>250000</v>
      </c>
      <c r="Q107" s="75">
        <v>0.23</v>
      </c>
      <c r="R107" s="73">
        <f t="shared" si="4"/>
        <v>307500</v>
      </c>
      <c r="S107" s="76" t="s">
        <v>741</v>
      </c>
      <c r="T107" s="70"/>
      <c r="U107" s="74"/>
      <c r="V107" s="70"/>
      <c r="W107" s="70"/>
      <c r="X107" s="70"/>
      <c r="Y107" s="70"/>
      <c r="Z107" s="70"/>
    </row>
    <row r="108" spans="1:26" ht="38.25" customHeight="1">
      <c r="A108" s="70">
        <v>90</v>
      </c>
      <c r="B108" s="111" t="s">
        <v>986</v>
      </c>
      <c r="C108" s="100"/>
      <c r="D108" s="70" t="s">
        <v>987</v>
      </c>
      <c r="E108" s="70" t="s">
        <v>734</v>
      </c>
      <c r="F108" s="70" t="s">
        <v>735</v>
      </c>
      <c r="G108" s="70"/>
      <c r="H108" s="70"/>
      <c r="I108" s="70" t="s">
        <v>264</v>
      </c>
      <c r="J108" s="70"/>
      <c r="K108" s="70"/>
      <c r="L108" s="70"/>
      <c r="M108" s="70" t="s">
        <v>769</v>
      </c>
      <c r="N108" s="70">
        <v>2</v>
      </c>
      <c r="O108" s="73">
        <v>100000</v>
      </c>
      <c r="P108" s="74">
        <f t="shared" si="3"/>
        <v>200000</v>
      </c>
      <c r="Q108" s="75">
        <v>0.23</v>
      </c>
      <c r="R108" s="73">
        <f t="shared" si="4"/>
        <v>246000</v>
      </c>
      <c r="S108" s="76"/>
      <c r="T108" s="70"/>
      <c r="U108" s="74"/>
      <c r="V108" s="70"/>
      <c r="W108" s="70"/>
      <c r="X108" s="70"/>
      <c r="Y108" s="70"/>
      <c r="Z108" s="70"/>
    </row>
    <row r="109" spans="1:26" ht="38.25" customHeight="1">
      <c r="A109" s="70">
        <v>91</v>
      </c>
      <c r="B109" s="111" t="s">
        <v>986</v>
      </c>
      <c r="C109" s="100"/>
      <c r="D109" s="70" t="s">
        <v>987</v>
      </c>
      <c r="E109" s="70" t="s">
        <v>734</v>
      </c>
      <c r="F109" s="70" t="s">
        <v>735</v>
      </c>
      <c r="G109" s="70"/>
      <c r="H109" s="70"/>
      <c r="I109" s="70" t="s">
        <v>1010</v>
      </c>
      <c r="J109" s="70"/>
      <c r="K109" s="70"/>
      <c r="L109" s="70"/>
      <c r="M109" s="70" t="s">
        <v>769</v>
      </c>
      <c r="N109" s="70">
        <v>1</v>
      </c>
      <c r="O109" s="73">
        <v>800000</v>
      </c>
      <c r="P109" s="74">
        <f t="shared" si="3"/>
        <v>800000</v>
      </c>
      <c r="Q109" s="75">
        <v>0.23</v>
      </c>
      <c r="R109" s="73">
        <f t="shared" si="4"/>
        <v>984000</v>
      </c>
      <c r="S109" s="76"/>
      <c r="T109" s="70"/>
      <c r="U109" s="74"/>
      <c r="V109" s="70"/>
      <c r="W109" s="70"/>
      <c r="X109" s="70"/>
      <c r="Y109" s="70"/>
      <c r="Z109" s="70"/>
    </row>
    <row r="110" spans="1:26" ht="38.25" customHeight="1">
      <c r="A110" s="70">
        <v>92</v>
      </c>
      <c r="B110" s="111" t="s">
        <v>986</v>
      </c>
      <c r="C110" s="100"/>
      <c r="D110" s="70" t="s">
        <v>987</v>
      </c>
      <c r="E110" s="70" t="s">
        <v>734</v>
      </c>
      <c r="F110" s="70" t="s">
        <v>735</v>
      </c>
      <c r="G110" s="70"/>
      <c r="H110" s="70"/>
      <c r="I110" s="70" t="s">
        <v>1011</v>
      </c>
      <c r="J110" s="70"/>
      <c r="K110" s="70"/>
      <c r="L110" s="70"/>
      <c r="M110" s="70" t="s">
        <v>769</v>
      </c>
      <c r="N110" s="70">
        <v>1</v>
      </c>
      <c r="O110" s="73">
        <v>1500000</v>
      </c>
      <c r="P110" s="74">
        <f t="shared" si="3"/>
        <v>1500000</v>
      </c>
      <c r="Q110" s="75">
        <v>0.23</v>
      </c>
      <c r="R110" s="73">
        <f t="shared" si="4"/>
        <v>1845000</v>
      </c>
      <c r="S110" s="76"/>
      <c r="T110" s="70"/>
      <c r="U110" s="74"/>
      <c r="V110" s="70"/>
      <c r="W110" s="70"/>
      <c r="X110" s="70"/>
      <c r="Y110" s="70"/>
      <c r="Z110" s="70"/>
    </row>
    <row r="111" spans="1:26" ht="38.25" customHeight="1">
      <c r="A111" s="70">
        <v>93</v>
      </c>
      <c r="B111" s="111" t="s">
        <v>986</v>
      </c>
      <c r="C111" s="100"/>
      <c r="D111" s="70" t="s">
        <v>987</v>
      </c>
      <c r="E111" s="70" t="s">
        <v>734</v>
      </c>
      <c r="F111" s="70" t="s">
        <v>735</v>
      </c>
      <c r="G111" s="70"/>
      <c r="H111" s="70"/>
      <c r="I111" s="70" t="s">
        <v>659</v>
      </c>
      <c r="J111" s="70"/>
      <c r="K111" s="70"/>
      <c r="L111" s="70"/>
      <c r="M111" s="70" t="s">
        <v>769</v>
      </c>
      <c r="N111" s="70">
        <v>2</v>
      </c>
      <c r="O111" s="73">
        <v>250000</v>
      </c>
      <c r="P111" s="74">
        <f t="shared" si="3"/>
        <v>500000</v>
      </c>
      <c r="Q111" s="75">
        <v>0.23</v>
      </c>
      <c r="R111" s="73">
        <f t="shared" si="4"/>
        <v>615000</v>
      </c>
      <c r="S111" s="76"/>
      <c r="T111" s="70"/>
      <c r="U111" s="74"/>
      <c r="V111" s="70"/>
      <c r="W111" s="70"/>
      <c r="X111" s="70"/>
      <c r="Y111" s="70"/>
      <c r="Z111" s="70"/>
    </row>
    <row r="112" spans="1:26" ht="38.25" customHeight="1">
      <c r="A112" s="70">
        <v>94</v>
      </c>
      <c r="B112" s="111" t="s">
        <v>986</v>
      </c>
      <c r="C112" s="100"/>
      <c r="D112" s="70" t="s">
        <v>987</v>
      </c>
      <c r="E112" s="70" t="s">
        <v>734</v>
      </c>
      <c r="F112" s="70" t="s">
        <v>735</v>
      </c>
      <c r="G112" s="70"/>
      <c r="H112" s="70"/>
      <c r="I112" s="70" t="s">
        <v>1012</v>
      </c>
      <c r="J112" s="70"/>
      <c r="K112" s="70"/>
      <c r="L112" s="70"/>
      <c r="M112" s="70" t="s">
        <v>740</v>
      </c>
      <c r="N112" s="70">
        <v>2</v>
      </c>
      <c r="O112" s="73">
        <v>100000</v>
      </c>
      <c r="P112" s="74">
        <f t="shared" si="3"/>
        <v>200000</v>
      </c>
      <c r="Q112" s="75">
        <v>0.23</v>
      </c>
      <c r="R112" s="73">
        <f t="shared" si="4"/>
        <v>246000</v>
      </c>
      <c r="S112" s="76" t="s">
        <v>741</v>
      </c>
      <c r="T112" s="70"/>
      <c r="U112" s="74"/>
      <c r="V112" s="70"/>
      <c r="W112" s="70"/>
      <c r="X112" s="70"/>
      <c r="Y112" s="70"/>
      <c r="Z112" s="70"/>
    </row>
    <row r="113" spans="1:26" ht="38.25" customHeight="1">
      <c r="A113" s="70">
        <v>95</v>
      </c>
      <c r="B113" s="111" t="s">
        <v>986</v>
      </c>
      <c r="C113" s="100"/>
      <c r="D113" s="70" t="s">
        <v>987</v>
      </c>
      <c r="E113" s="70" t="s">
        <v>734</v>
      </c>
      <c r="F113" s="70" t="s">
        <v>735</v>
      </c>
      <c r="G113" s="70"/>
      <c r="H113" s="70"/>
      <c r="I113" s="70" t="s">
        <v>1013</v>
      </c>
      <c r="J113" s="70"/>
      <c r="K113" s="70"/>
      <c r="L113" s="70"/>
      <c r="M113" s="70" t="s">
        <v>769</v>
      </c>
      <c r="N113" s="70">
        <v>1</v>
      </c>
      <c r="O113" s="73">
        <v>2002500</v>
      </c>
      <c r="P113" s="74">
        <f t="shared" si="3"/>
        <v>2002500</v>
      </c>
      <c r="Q113" s="75">
        <v>0.23</v>
      </c>
      <c r="R113" s="73">
        <f t="shared" si="4"/>
        <v>2463075</v>
      </c>
      <c r="S113" s="76"/>
      <c r="T113" s="70"/>
      <c r="U113" s="74"/>
      <c r="V113" s="70"/>
      <c r="W113" s="70"/>
      <c r="X113" s="97"/>
      <c r="Y113" s="97"/>
      <c r="Z113" s="70"/>
    </row>
    <row r="114" spans="1:26" ht="38.25" customHeight="1">
      <c r="A114" s="70">
        <v>96</v>
      </c>
      <c r="B114" s="111" t="s">
        <v>986</v>
      </c>
      <c r="C114" s="100"/>
      <c r="D114" s="70" t="s">
        <v>987</v>
      </c>
      <c r="E114" s="70" t="s">
        <v>734</v>
      </c>
      <c r="F114" s="70" t="s">
        <v>735</v>
      </c>
      <c r="G114" s="70"/>
      <c r="H114" s="70"/>
      <c r="I114" s="70" t="s">
        <v>1014</v>
      </c>
      <c r="J114" s="70"/>
      <c r="K114" s="70"/>
      <c r="L114" s="70"/>
      <c r="M114" s="70" t="s">
        <v>769</v>
      </c>
      <c r="N114" s="70">
        <v>1</v>
      </c>
      <c r="O114" s="73">
        <v>667500</v>
      </c>
      <c r="P114" s="74">
        <f t="shared" si="3"/>
        <v>667500</v>
      </c>
      <c r="Q114" s="75">
        <v>0.23</v>
      </c>
      <c r="R114" s="73">
        <f t="shared" si="4"/>
        <v>821025</v>
      </c>
      <c r="S114" s="76"/>
      <c r="T114" s="70"/>
      <c r="U114" s="74"/>
      <c r="V114" s="70"/>
      <c r="W114" s="70"/>
      <c r="X114" s="97" t="s">
        <v>1015</v>
      </c>
      <c r="Y114" s="97"/>
      <c r="Z114" s="70"/>
    </row>
    <row r="115" spans="1:26" ht="38.25" customHeight="1">
      <c r="A115" s="70">
        <v>97</v>
      </c>
      <c r="B115" s="111" t="s">
        <v>986</v>
      </c>
      <c r="C115" s="100"/>
      <c r="D115" s="70" t="s">
        <v>987</v>
      </c>
      <c r="E115" s="70" t="s">
        <v>734</v>
      </c>
      <c r="F115" s="70" t="s">
        <v>735</v>
      </c>
      <c r="G115" s="70"/>
      <c r="H115" s="70"/>
      <c r="I115" s="70" t="s">
        <v>1016</v>
      </c>
      <c r="J115" s="70"/>
      <c r="K115" s="70"/>
      <c r="L115" s="70"/>
      <c r="M115" s="70" t="s">
        <v>769</v>
      </c>
      <c r="N115" s="70">
        <v>1</v>
      </c>
      <c r="O115" s="73">
        <v>302720</v>
      </c>
      <c r="P115" s="74">
        <f t="shared" si="3"/>
        <v>302720</v>
      </c>
      <c r="Q115" s="75">
        <v>0.23</v>
      </c>
      <c r="R115" s="73">
        <f t="shared" si="4"/>
        <v>372345.59999999998</v>
      </c>
      <c r="S115" s="76"/>
      <c r="T115" s="70"/>
      <c r="U115" s="74"/>
      <c r="V115" s="70"/>
      <c r="W115" s="70"/>
      <c r="X115" s="99">
        <f>SUM(P82:P115)</f>
        <v>18142720</v>
      </c>
      <c r="Y115" s="99">
        <f>SUM(R82:R115)</f>
        <v>22315545.600000001</v>
      </c>
      <c r="Z115" s="70"/>
    </row>
    <row r="116" spans="1:26" ht="38.25" customHeight="1">
      <c r="A116" s="70">
        <v>98</v>
      </c>
      <c r="B116" s="112" t="s">
        <v>1017</v>
      </c>
      <c r="C116" s="101" t="s">
        <v>20</v>
      </c>
      <c r="D116" s="70" t="s">
        <v>1018</v>
      </c>
      <c r="E116" s="70" t="s">
        <v>734</v>
      </c>
      <c r="F116" s="70" t="s">
        <v>735</v>
      </c>
      <c r="G116" s="70"/>
      <c r="H116" s="70"/>
      <c r="I116" s="70" t="s">
        <v>1019</v>
      </c>
      <c r="J116" s="70"/>
      <c r="K116" s="70" t="s">
        <v>1020</v>
      </c>
      <c r="L116" s="70" t="s">
        <v>1021</v>
      </c>
      <c r="M116" s="70" t="s">
        <v>769</v>
      </c>
      <c r="N116" s="70">
        <v>3</v>
      </c>
      <c r="O116" s="73">
        <v>50000</v>
      </c>
      <c r="P116" s="74">
        <v>150000</v>
      </c>
      <c r="Q116" s="75">
        <v>0.23</v>
      </c>
      <c r="R116" s="73">
        <v>184500</v>
      </c>
      <c r="S116" s="102" t="s">
        <v>1022</v>
      </c>
      <c r="T116" s="70">
        <v>1</v>
      </c>
      <c r="U116" s="74"/>
      <c r="V116" s="70"/>
      <c r="W116" s="70"/>
      <c r="X116" s="70"/>
      <c r="Y116" s="70"/>
      <c r="Z116" s="70"/>
    </row>
    <row r="117" spans="1:26" ht="38.25" customHeight="1">
      <c r="A117" s="70">
        <v>99</v>
      </c>
      <c r="B117" s="112" t="s">
        <v>1017</v>
      </c>
      <c r="C117" s="101" t="s">
        <v>20</v>
      </c>
      <c r="D117" s="70" t="s">
        <v>1018</v>
      </c>
      <c r="E117" s="70" t="s">
        <v>734</v>
      </c>
      <c r="F117" s="70" t="s">
        <v>735</v>
      </c>
      <c r="G117" s="70"/>
      <c r="H117" s="70"/>
      <c r="I117" s="70" t="s">
        <v>1023</v>
      </c>
      <c r="J117" s="70"/>
      <c r="K117" s="70" t="s">
        <v>1020</v>
      </c>
      <c r="L117" s="70" t="s">
        <v>1021</v>
      </c>
      <c r="M117" s="70" t="s">
        <v>769</v>
      </c>
      <c r="N117" s="70">
        <v>3</v>
      </c>
      <c r="O117" s="73">
        <v>50000</v>
      </c>
      <c r="P117" s="74">
        <v>150000</v>
      </c>
      <c r="Q117" s="75">
        <v>0.23</v>
      </c>
      <c r="R117" s="73">
        <v>184500</v>
      </c>
      <c r="S117" s="102" t="s">
        <v>1022</v>
      </c>
      <c r="T117" s="70">
        <v>1</v>
      </c>
      <c r="U117" s="74"/>
      <c r="V117" s="70"/>
      <c r="W117" s="70"/>
      <c r="X117" s="70"/>
      <c r="Y117" s="70"/>
      <c r="Z117" s="70"/>
    </row>
    <row r="118" spans="1:26" ht="38.25" customHeight="1">
      <c r="A118" s="70">
        <v>100</v>
      </c>
      <c r="B118" s="112" t="s">
        <v>1017</v>
      </c>
      <c r="C118" s="101" t="s">
        <v>20</v>
      </c>
      <c r="D118" s="70" t="s">
        <v>1018</v>
      </c>
      <c r="E118" s="70" t="s">
        <v>734</v>
      </c>
      <c r="F118" s="70" t="s">
        <v>735</v>
      </c>
      <c r="G118" s="70"/>
      <c r="H118" s="70"/>
      <c r="I118" s="70" t="s">
        <v>475</v>
      </c>
      <c r="J118" s="70"/>
      <c r="K118" s="70" t="s">
        <v>1020</v>
      </c>
      <c r="L118" s="70" t="s">
        <v>1021</v>
      </c>
      <c r="M118" s="70" t="s">
        <v>769</v>
      </c>
      <c r="N118" s="70">
        <v>3</v>
      </c>
      <c r="O118" s="73">
        <v>50000</v>
      </c>
      <c r="P118" s="74">
        <v>150000</v>
      </c>
      <c r="Q118" s="75">
        <v>0.23</v>
      </c>
      <c r="R118" s="73">
        <v>184500</v>
      </c>
      <c r="S118" s="102" t="s">
        <v>1022</v>
      </c>
      <c r="T118" s="70">
        <v>2</v>
      </c>
      <c r="U118" s="74"/>
      <c r="V118" s="70"/>
      <c r="W118" s="70"/>
      <c r="X118" s="70"/>
      <c r="Y118" s="70"/>
      <c r="Z118" s="70"/>
    </row>
    <row r="119" spans="1:26" ht="38.25" customHeight="1">
      <c r="A119" s="70">
        <v>101</v>
      </c>
      <c r="B119" s="112" t="s">
        <v>1017</v>
      </c>
      <c r="C119" s="101" t="s">
        <v>20</v>
      </c>
      <c r="D119" s="70" t="s">
        <v>1018</v>
      </c>
      <c r="E119" s="70" t="s">
        <v>734</v>
      </c>
      <c r="F119" s="70" t="s">
        <v>735</v>
      </c>
      <c r="G119" s="70"/>
      <c r="H119" s="70"/>
      <c r="I119" s="70" t="s">
        <v>476</v>
      </c>
      <c r="J119" s="70"/>
      <c r="K119" s="70" t="s">
        <v>1020</v>
      </c>
      <c r="L119" s="70" t="s">
        <v>1021</v>
      </c>
      <c r="M119" s="70" t="s">
        <v>769</v>
      </c>
      <c r="N119" s="70">
        <v>5</v>
      </c>
      <c r="O119" s="73">
        <v>5000</v>
      </c>
      <c r="P119" s="74">
        <v>25000</v>
      </c>
      <c r="Q119" s="75">
        <v>0.23</v>
      </c>
      <c r="R119" s="73">
        <v>30750</v>
      </c>
      <c r="S119" s="102" t="s">
        <v>1022</v>
      </c>
      <c r="T119" s="70">
        <v>1</v>
      </c>
      <c r="U119" s="74"/>
      <c r="V119" s="70"/>
      <c r="W119" s="70"/>
      <c r="X119" s="70"/>
      <c r="Y119" s="70"/>
      <c r="Z119" s="70"/>
    </row>
    <row r="120" spans="1:26" ht="38.25" customHeight="1">
      <c r="A120" s="70">
        <v>102</v>
      </c>
      <c r="B120" s="112" t="s">
        <v>1017</v>
      </c>
      <c r="C120" s="101" t="s">
        <v>20</v>
      </c>
      <c r="D120" s="70" t="s">
        <v>1018</v>
      </c>
      <c r="E120" s="70" t="s">
        <v>734</v>
      </c>
      <c r="F120" s="70" t="s">
        <v>735</v>
      </c>
      <c r="G120" s="70"/>
      <c r="H120" s="70"/>
      <c r="I120" s="70" t="s">
        <v>477</v>
      </c>
      <c r="J120" s="70"/>
      <c r="K120" s="70" t="s">
        <v>1020</v>
      </c>
      <c r="L120" s="70" t="s">
        <v>1021</v>
      </c>
      <c r="M120" s="70" t="s">
        <v>769</v>
      </c>
      <c r="N120" s="70">
        <v>3</v>
      </c>
      <c r="O120" s="73">
        <v>5000</v>
      </c>
      <c r="P120" s="74">
        <v>15000</v>
      </c>
      <c r="Q120" s="75">
        <v>0.23</v>
      </c>
      <c r="R120" s="73">
        <v>18450</v>
      </c>
      <c r="S120" s="102" t="s">
        <v>1022</v>
      </c>
      <c r="T120" s="70">
        <v>2</v>
      </c>
      <c r="U120" s="74"/>
      <c r="V120" s="70"/>
      <c r="W120" s="70"/>
      <c r="X120" s="70"/>
      <c r="Y120" s="70"/>
      <c r="Z120" s="70"/>
    </row>
    <row r="121" spans="1:26" ht="38.25" customHeight="1">
      <c r="A121" s="70">
        <v>103</v>
      </c>
      <c r="B121" s="112" t="s">
        <v>1017</v>
      </c>
      <c r="C121" s="101" t="s">
        <v>20</v>
      </c>
      <c r="D121" s="70" t="s">
        <v>1018</v>
      </c>
      <c r="E121" s="70" t="s">
        <v>734</v>
      </c>
      <c r="F121" s="70" t="s">
        <v>735</v>
      </c>
      <c r="G121" s="70"/>
      <c r="H121" s="70"/>
      <c r="I121" s="70" t="s">
        <v>478</v>
      </c>
      <c r="J121" s="70"/>
      <c r="K121" s="70" t="s">
        <v>1020</v>
      </c>
      <c r="L121" s="70" t="s">
        <v>1021</v>
      </c>
      <c r="M121" s="70" t="s">
        <v>769</v>
      </c>
      <c r="N121" s="70">
        <v>2</v>
      </c>
      <c r="O121" s="73">
        <v>50000</v>
      </c>
      <c r="P121" s="74">
        <v>100000</v>
      </c>
      <c r="Q121" s="75">
        <v>0.23</v>
      </c>
      <c r="R121" s="73">
        <v>123000</v>
      </c>
      <c r="S121" s="102" t="s">
        <v>1022</v>
      </c>
      <c r="T121" s="70">
        <v>1</v>
      </c>
      <c r="U121" s="74"/>
      <c r="V121" s="70"/>
      <c r="W121" s="70"/>
      <c r="X121" s="70"/>
      <c r="Y121" s="70"/>
      <c r="Z121" s="70"/>
    </row>
    <row r="122" spans="1:26" ht="38.25" customHeight="1">
      <c r="A122" s="70">
        <v>104</v>
      </c>
      <c r="B122" s="112" t="s">
        <v>1017</v>
      </c>
      <c r="C122" s="101" t="s">
        <v>20</v>
      </c>
      <c r="D122" s="70" t="s">
        <v>1018</v>
      </c>
      <c r="E122" s="70" t="s">
        <v>734</v>
      </c>
      <c r="F122" s="70" t="s">
        <v>735</v>
      </c>
      <c r="G122" s="70"/>
      <c r="H122" s="70"/>
      <c r="I122" s="70" t="s">
        <v>479</v>
      </c>
      <c r="J122" s="70"/>
      <c r="K122" s="70" t="s">
        <v>1020</v>
      </c>
      <c r="L122" s="70" t="s">
        <v>1021</v>
      </c>
      <c r="M122" s="70" t="s">
        <v>769</v>
      </c>
      <c r="N122" s="70">
        <v>5</v>
      </c>
      <c r="O122" s="73">
        <v>2000</v>
      </c>
      <c r="P122" s="74">
        <v>10000</v>
      </c>
      <c r="Q122" s="75">
        <v>0.23</v>
      </c>
      <c r="R122" s="73">
        <v>12300</v>
      </c>
      <c r="S122" s="102" t="s">
        <v>1022</v>
      </c>
      <c r="T122" s="70">
        <v>1</v>
      </c>
      <c r="U122" s="74"/>
      <c r="V122" s="70"/>
      <c r="W122" s="70"/>
      <c r="X122" s="70"/>
      <c r="Y122" s="70"/>
      <c r="Z122" s="70"/>
    </row>
    <row r="123" spans="1:26" ht="38.25" customHeight="1">
      <c r="A123" s="70">
        <v>105</v>
      </c>
      <c r="B123" s="112" t="s">
        <v>1017</v>
      </c>
      <c r="C123" s="101" t="s">
        <v>20</v>
      </c>
      <c r="D123" s="70" t="s">
        <v>1018</v>
      </c>
      <c r="E123" s="70" t="s">
        <v>734</v>
      </c>
      <c r="F123" s="70" t="s">
        <v>735</v>
      </c>
      <c r="G123" s="70"/>
      <c r="H123" s="70"/>
      <c r="I123" s="70" t="s">
        <v>480</v>
      </c>
      <c r="J123" s="70"/>
      <c r="K123" s="70" t="s">
        <v>1020</v>
      </c>
      <c r="L123" s="70" t="s">
        <v>1021</v>
      </c>
      <c r="M123" s="70" t="s">
        <v>769</v>
      </c>
      <c r="N123" s="70">
        <v>2</v>
      </c>
      <c r="O123" s="73">
        <v>25000</v>
      </c>
      <c r="P123" s="74">
        <v>50000</v>
      </c>
      <c r="Q123" s="75">
        <v>0.23</v>
      </c>
      <c r="R123" s="73">
        <v>61500</v>
      </c>
      <c r="S123" s="102" t="s">
        <v>1022</v>
      </c>
      <c r="T123" s="70">
        <v>1</v>
      </c>
      <c r="U123" s="74"/>
      <c r="V123" s="70"/>
      <c r="W123" s="70"/>
      <c r="X123" s="70"/>
      <c r="Y123" s="70"/>
      <c r="Z123" s="70"/>
    </row>
    <row r="124" spans="1:26" ht="38.25" customHeight="1">
      <c r="A124" s="70">
        <v>106</v>
      </c>
      <c r="B124" s="112" t="s">
        <v>1017</v>
      </c>
      <c r="C124" s="101" t="s">
        <v>20</v>
      </c>
      <c r="D124" s="70" t="s">
        <v>1018</v>
      </c>
      <c r="E124" s="70" t="s">
        <v>734</v>
      </c>
      <c r="F124" s="70" t="s">
        <v>735</v>
      </c>
      <c r="G124" s="70"/>
      <c r="H124" s="70"/>
      <c r="I124" s="70" t="s">
        <v>481</v>
      </c>
      <c r="J124" s="70"/>
      <c r="K124" s="70" t="s">
        <v>1020</v>
      </c>
      <c r="L124" s="70" t="s">
        <v>1021</v>
      </c>
      <c r="M124" s="70" t="s">
        <v>769</v>
      </c>
      <c r="N124" s="70">
        <v>2</v>
      </c>
      <c r="O124" s="73">
        <v>5000</v>
      </c>
      <c r="P124" s="74">
        <v>10000</v>
      </c>
      <c r="Q124" s="75">
        <v>0.23</v>
      </c>
      <c r="R124" s="73">
        <v>12300</v>
      </c>
      <c r="S124" s="102" t="s">
        <v>1022</v>
      </c>
      <c r="T124" s="70">
        <v>1</v>
      </c>
      <c r="U124" s="74"/>
      <c r="V124" s="70"/>
      <c r="W124" s="70"/>
      <c r="X124" s="70"/>
      <c r="Y124" s="70"/>
      <c r="Z124" s="70"/>
    </row>
    <row r="125" spans="1:26" ht="38.25" customHeight="1">
      <c r="A125" s="70">
        <v>107</v>
      </c>
      <c r="B125" s="112" t="s">
        <v>1017</v>
      </c>
      <c r="C125" s="101" t="s">
        <v>20</v>
      </c>
      <c r="D125" s="70" t="s">
        <v>1018</v>
      </c>
      <c r="E125" s="70" t="s">
        <v>734</v>
      </c>
      <c r="F125" s="70" t="s">
        <v>1024</v>
      </c>
      <c r="G125" s="70"/>
      <c r="H125" s="70"/>
      <c r="I125" s="70" t="s">
        <v>482</v>
      </c>
      <c r="J125" s="70"/>
      <c r="K125" s="70" t="s">
        <v>1020</v>
      </c>
      <c r="L125" s="70" t="s">
        <v>1025</v>
      </c>
      <c r="M125" s="70" t="s">
        <v>1026</v>
      </c>
      <c r="N125" s="70">
        <v>2</v>
      </c>
      <c r="O125" s="73">
        <v>5000</v>
      </c>
      <c r="P125" s="74">
        <v>10000</v>
      </c>
      <c r="Q125" s="75">
        <v>0.23</v>
      </c>
      <c r="R125" s="73">
        <v>12300</v>
      </c>
      <c r="S125" s="102" t="s">
        <v>483</v>
      </c>
      <c r="T125" s="70">
        <v>2</v>
      </c>
      <c r="U125" s="74"/>
      <c r="V125" s="70"/>
      <c r="W125" s="70"/>
      <c r="X125" s="70"/>
      <c r="Y125" s="70"/>
      <c r="Z125" s="70"/>
    </row>
    <row r="126" spans="1:26" ht="38.25" customHeight="1">
      <c r="A126" s="70">
        <v>108</v>
      </c>
      <c r="B126" s="112" t="s">
        <v>1017</v>
      </c>
      <c r="C126" s="101" t="s">
        <v>20</v>
      </c>
      <c r="D126" s="70" t="s">
        <v>1018</v>
      </c>
      <c r="E126" s="70" t="s">
        <v>734</v>
      </c>
      <c r="F126" s="70" t="s">
        <v>1024</v>
      </c>
      <c r="G126" s="70"/>
      <c r="H126" s="70"/>
      <c r="I126" s="70" t="s">
        <v>1027</v>
      </c>
      <c r="J126" s="70" t="s">
        <v>1028</v>
      </c>
      <c r="K126" s="70" t="s">
        <v>1020</v>
      </c>
      <c r="L126" s="70" t="s">
        <v>1029</v>
      </c>
      <c r="M126" s="70" t="s">
        <v>1026</v>
      </c>
      <c r="N126" s="70">
        <v>8</v>
      </c>
      <c r="O126" s="73">
        <v>1500000</v>
      </c>
      <c r="P126" s="74">
        <v>12000000</v>
      </c>
      <c r="Q126" s="75">
        <v>0.23</v>
      </c>
      <c r="R126" s="73">
        <v>14760000</v>
      </c>
      <c r="S126" s="102" t="s">
        <v>1030</v>
      </c>
      <c r="T126" s="70">
        <v>1</v>
      </c>
      <c r="U126" s="74"/>
      <c r="V126" s="70"/>
      <c r="W126" s="70"/>
      <c r="X126" s="70"/>
      <c r="Y126" s="70"/>
      <c r="Z126" s="70"/>
    </row>
    <row r="127" spans="1:26" ht="38.25" customHeight="1">
      <c r="A127" s="70">
        <v>109</v>
      </c>
      <c r="B127" s="112" t="s">
        <v>1017</v>
      </c>
      <c r="C127" s="101" t="s">
        <v>20</v>
      </c>
      <c r="D127" s="70" t="s">
        <v>1018</v>
      </c>
      <c r="E127" s="70" t="s">
        <v>734</v>
      </c>
      <c r="F127" s="70" t="s">
        <v>1024</v>
      </c>
      <c r="G127" s="70"/>
      <c r="H127" s="70"/>
      <c r="I127" s="70" t="s">
        <v>487</v>
      </c>
      <c r="J127" s="70" t="s">
        <v>1031</v>
      </c>
      <c r="K127" s="70" t="s">
        <v>1020</v>
      </c>
      <c r="L127" s="70" t="s">
        <v>1029</v>
      </c>
      <c r="M127" s="70" t="s">
        <v>1026</v>
      </c>
      <c r="N127" s="70">
        <v>2</v>
      </c>
      <c r="O127" s="73">
        <v>200000</v>
      </c>
      <c r="P127" s="74">
        <v>400000</v>
      </c>
      <c r="Q127" s="75">
        <v>0.23</v>
      </c>
      <c r="R127" s="73">
        <v>492000</v>
      </c>
      <c r="S127" s="102" t="s">
        <v>1030</v>
      </c>
      <c r="T127" s="70">
        <v>1</v>
      </c>
      <c r="U127" s="74"/>
      <c r="V127" s="70"/>
      <c r="W127" s="70"/>
      <c r="X127" s="70"/>
      <c r="Y127" s="70"/>
      <c r="Z127" s="70"/>
    </row>
    <row r="128" spans="1:26" ht="38.25" customHeight="1">
      <c r="A128" s="70">
        <v>110</v>
      </c>
      <c r="B128" s="112" t="s">
        <v>1017</v>
      </c>
      <c r="C128" s="101" t="s">
        <v>20</v>
      </c>
      <c r="D128" s="70" t="s">
        <v>1018</v>
      </c>
      <c r="E128" s="70" t="s">
        <v>734</v>
      </c>
      <c r="F128" s="70" t="s">
        <v>735</v>
      </c>
      <c r="G128" s="70"/>
      <c r="H128" s="70"/>
      <c r="I128" s="70" t="s">
        <v>488</v>
      </c>
      <c r="J128" s="70" t="s">
        <v>1032</v>
      </c>
      <c r="K128" s="70" t="s">
        <v>1033</v>
      </c>
      <c r="L128" s="70" t="s">
        <v>1029</v>
      </c>
      <c r="M128" s="70" t="s">
        <v>769</v>
      </c>
      <c r="N128" s="70">
        <v>2</v>
      </c>
      <c r="O128" s="73">
        <v>100000</v>
      </c>
      <c r="P128" s="74">
        <v>200000</v>
      </c>
      <c r="Q128" s="75">
        <v>0.23</v>
      </c>
      <c r="R128" s="73">
        <v>246000</v>
      </c>
      <c r="S128" s="102" t="s">
        <v>489</v>
      </c>
      <c r="T128" s="70">
        <v>1</v>
      </c>
      <c r="U128" s="74"/>
      <c r="V128" s="70"/>
      <c r="W128" s="70"/>
      <c r="X128" s="70"/>
      <c r="Y128" s="70"/>
      <c r="Z128" s="70"/>
    </row>
    <row r="129" spans="1:26" ht="38.25" customHeight="1">
      <c r="A129" s="70">
        <v>111</v>
      </c>
      <c r="B129" s="112" t="s">
        <v>1017</v>
      </c>
      <c r="C129" s="101" t="s">
        <v>20</v>
      </c>
      <c r="D129" s="70" t="s">
        <v>1018</v>
      </c>
      <c r="E129" s="70" t="s">
        <v>734</v>
      </c>
      <c r="F129" s="70" t="s">
        <v>735</v>
      </c>
      <c r="G129" s="70"/>
      <c r="H129" s="70"/>
      <c r="I129" s="70" t="s">
        <v>490</v>
      </c>
      <c r="J129" s="70" t="s">
        <v>1034</v>
      </c>
      <c r="K129" s="70" t="s">
        <v>1033</v>
      </c>
      <c r="L129" s="70" t="s">
        <v>1029</v>
      </c>
      <c r="M129" s="70" t="s">
        <v>769</v>
      </c>
      <c r="N129" s="70">
        <v>2</v>
      </c>
      <c r="O129" s="73">
        <v>90000</v>
      </c>
      <c r="P129" s="74">
        <v>180000</v>
      </c>
      <c r="Q129" s="75">
        <v>0.23</v>
      </c>
      <c r="R129" s="73">
        <v>221400</v>
      </c>
      <c r="S129" s="102" t="s">
        <v>489</v>
      </c>
      <c r="T129" s="70">
        <v>1</v>
      </c>
      <c r="U129" s="74"/>
      <c r="V129" s="70"/>
      <c r="W129" s="70"/>
      <c r="X129" s="97" t="s">
        <v>1035</v>
      </c>
      <c r="Y129" s="97"/>
      <c r="Z129" s="70"/>
    </row>
    <row r="130" spans="1:26" ht="38.25" customHeight="1">
      <c r="A130" s="70">
        <v>112</v>
      </c>
      <c r="B130" s="112" t="s">
        <v>1017</v>
      </c>
      <c r="C130" s="101" t="s">
        <v>20</v>
      </c>
      <c r="D130" s="70" t="s">
        <v>1018</v>
      </c>
      <c r="E130" s="70" t="s">
        <v>734</v>
      </c>
      <c r="F130" s="70" t="s">
        <v>735</v>
      </c>
      <c r="G130" s="70"/>
      <c r="H130" s="70"/>
      <c r="I130" s="70" t="s">
        <v>1036</v>
      </c>
      <c r="J130" s="70" t="s">
        <v>1037</v>
      </c>
      <c r="K130" s="70" t="s">
        <v>1033</v>
      </c>
      <c r="L130" s="70" t="s">
        <v>1029</v>
      </c>
      <c r="M130" s="70" t="s">
        <v>769</v>
      </c>
      <c r="N130" s="70">
        <v>10</v>
      </c>
      <c r="O130" s="73">
        <v>15000</v>
      </c>
      <c r="P130" s="74">
        <v>150000</v>
      </c>
      <c r="Q130" s="75">
        <v>0.23</v>
      </c>
      <c r="R130" s="73">
        <v>184500</v>
      </c>
      <c r="S130" s="102" t="s">
        <v>489</v>
      </c>
      <c r="T130" s="70">
        <v>1</v>
      </c>
      <c r="U130" s="74"/>
      <c r="V130" s="70"/>
      <c r="W130" s="70"/>
      <c r="X130" s="99">
        <f>SUM(P116:P130)</f>
        <v>13600000</v>
      </c>
      <c r="Y130" s="99">
        <f>SUM(R116:R130)</f>
        <v>16728000</v>
      </c>
      <c r="Z130" s="70"/>
    </row>
    <row r="131" spans="1:26" ht="38.25" customHeight="1">
      <c r="A131" s="70">
        <v>113</v>
      </c>
      <c r="B131" s="112" t="s">
        <v>1017</v>
      </c>
      <c r="C131" s="103" t="s">
        <v>20</v>
      </c>
      <c r="D131" s="70" t="s">
        <v>1038</v>
      </c>
      <c r="E131" s="70" t="s">
        <v>734</v>
      </c>
      <c r="F131" s="70" t="s">
        <v>735</v>
      </c>
      <c r="G131" s="70"/>
      <c r="H131" s="70"/>
      <c r="I131" s="70" t="s">
        <v>1039</v>
      </c>
      <c r="J131" s="70" t="s">
        <v>1040</v>
      </c>
      <c r="K131" s="70" t="s">
        <v>1041</v>
      </c>
      <c r="L131" s="69" t="s">
        <v>1042</v>
      </c>
      <c r="M131" s="70" t="s">
        <v>740</v>
      </c>
      <c r="N131" s="70">
        <v>1</v>
      </c>
      <c r="O131" s="73">
        <v>8455000</v>
      </c>
      <c r="P131" s="74">
        <f>N131*O131</f>
        <v>8455000</v>
      </c>
      <c r="Q131" s="75">
        <v>0.23</v>
      </c>
      <c r="R131" s="73">
        <f>P131+(Q131*P131)</f>
        <v>10399650</v>
      </c>
      <c r="S131" s="104" t="s">
        <v>1043</v>
      </c>
      <c r="T131" s="70">
        <v>2</v>
      </c>
      <c r="U131" s="74"/>
      <c r="V131" s="74"/>
      <c r="W131" s="70"/>
      <c r="X131" s="70"/>
      <c r="Y131" s="70"/>
      <c r="Z131" s="70"/>
    </row>
    <row r="132" spans="1:26" ht="38.25" customHeight="1">
      <c r="A132" s="70">
        <v>114</v>
      </c>
      <c r="B132" s="112" t="s">
        <v>1017</v>
      </c>
      <c r="C132" s="103" t="s">
        <v>20</v>
      </c>
      <c r="D132" s="70" t="s">
        <v>1038</v>
      </c>
      <c r="E132" s="70" t="s">
        <v>734</v>
      </c>
      <c r="F132" s="70" t="s">
        <v>735</v>
      </c>
      <c r="G132" s="70"/>
      <c r="H132" s="70"/>
      <c r="I132" s="70" t="s">
        <v>1044</v>
      </c>
      <c r="J132" s="70" t="s">
        <v>1045</v>
      </c>
      <c r="K132" s="70" t="s">
        <v>1046</v>
      </c>
      <c r="L132" s="69" t="s">
        <v>1042</v>
      </c>
      <c r="M132" s="70" t="s">
        <v>740</v>
      </c>
      <c r="N132" s="70">
        <v>1</v>
      </c>
      <c r="O132" s="73">
        <v>13537500</v>
      </c>
      <c r="P132" s="74">
        <f>N132*O132</f>
        <v>13537500</v>
      </c>
      <c r="Q132" s="75">
        <v>0.23</v>
      </c>
      <c r="R132" s="73">
        <f>P132+(Q132*P132)</f>
        <v>16651125</v>
      </c>
      <c r="S132" s="104" t="s">
        <v>1047</v>
      </c>
      <c r="T132" s="70">
        <v>2</v>
      </c>
      <c r="U132" s="74"/>
      <c r="V132" s="74"/>
      <c r="W132" s="70"/>
      <c r="X132" s="70"/>
      <c r="Y132" s="70"/>
      <c r="Z132" s="70"/>
    </row>
    <row r="133" spans="1:26" ht="38.25" customHeight="1">
      <c r="A133" s="70">
        <v>115</v>
      </c>
      <c r="B133" s="112" t="s">
        <v>1017</v>
      </c>
      <c r="C133" s="103" t="s">
        <v>20</v>
      </c>
      <c r="D133" s="70" t="s">
        <v>1038</v>
      </c>
      <c r="E133" s="70" t="s">
        <v>734</v>
      </c>
      <c r="F133" s="70" t="s">
        <v>735</v>
      </c>
      <c r="G133" s="70"/>
      <c r="H133" s="70"/>
      <c r="I133" s="70" t="s">
        <v>1048</v>
      </c>
      <c r="J133" s="70" t="s">
        <v>1049</v>
      </c>
      <c r="K133" s="70" t="s">
        <v>1050</v>
      </c>
      <c r="L133" s="69" t="s">
        <v>1042</v>
      </c>
      <c r="M133" s="70" t="s">
        <v>740</v>
      </c>
      <c r="N133" s="70">
        <v>1</v>
      </c>
      <c r="O133" s="73">
        <v>897750</v>
      </c>
      <c r="P133" s="74">
        <f>N133*O133</f>
        <v>897750</v>
      </c>
      <c r="Q133" s="75">
        <v>0.23</v>
      </c>
      <c r="R133" s="73">
        <f>P133+(Q133*P133)</f>
        <v>1104232.5</v>
      </c>
      <c r="S133" s="104" t="s">
        <v>1051</v>
      </c>
      <c r="T133" s="70">
        <v>1</v>
      </c>
      <c r="U133" s="74"/>
      <c r="V133" s="74"/>
      <c r="W133" s="70"/>
      <c r="X133" s="70"/>
      <c r="Y133" s="70"/>
      <c r="Z133" s="70"/>
    </row>
    <row r="134" spans="1:26" ht="38.25" customHeight="1">
      <c r="A134" s="70">
        <v>116</v>
      </c>
      <c r="B134" s="112" t="s">
        <v>1017</v>
      </c>
      <c r="C134" s="103" t="s">
        <v>20</v>
      </c>
      <c r="D134" s="70" t="s">
        <v>1038</v>
      </c>
      <c r="E134" s="70" t="s">
        <v>734</v>
      </c>
      <c r="F134" s="70" t="s">
        <v>735</v>
      </c>
      <c r="G134" s="70"/>
      <c r="H134" s="70"/>
      <c r="I134" s="70" t="s">
        <v>1052</v>
      </c>
      <c r="J134" s="70" t="s">
        <v>1053</v>
      </c>
      <c r="K134" s="70" t="s">
        <v>1054</v>
      </c>
      <c r="L134" s="69" t="s">
        <v>1042</v>
      </c>
      <c r="M134" s="70" t="s">
        <v>769</v>
      </c>
      <c r="N134" s="70">
        <v>1</v>
      </c>
      <c r="O134" s="73">
        <v>118750</v>
      </c>
      <c r="P134" s="74">
        <f>N134*O134</f>
        <v>118750</v>
      </c>
      <c r="Q134" s="75">
        <v>0.23</v>
      </c>
      <c r="R134" s="73">
        <f>P134+(Q134*P134)</f>
        <v>146062.5</v>
      </c>
      <c r="S134" s="104" t="s">
        <v>1055</v>
      </c>
      <c r="T134" s="70">
        <v>1</v>
      </c>
      <c r="U134" s="74"/>
      <c r="V134" s="74"/>
      <c r="W134" s="70"/>
      <c r="X134" s="97" t="s">
        <v>1056</v>
      </c>
      <c r="Y134" s="97" t="s">
        <v>1057</v>
      </c>
      <c r="Z134" s="97" t="s">
        <v>1058</v>
      </c>
    </row>
    <row r="135" spans="1:26" ht="38.25" customHeight="1">
      <c r="A135" s="70">
        <v>117</v>
      </c>
      <c r="B135" s="112" t="s">
        <v>1017</v>
      </c>
      <c r="C135" s="103" t="s">
        <v>20</v>
      </c>
      <c r="D135" s="70" t="s">
        <v>1038</v>
      </c>
      <c r="E135" s="70" t="s">
        <v>734</v>
      </c>
      <c r="F135" s="70" t="s">
        <v>735</v>
      </c>
      <c r="G135" s="70"/>
      <c r="H135" s="70"/>
      <c r="I135" s="70" t="s">
        <v>1059</v>
      </c>
      <c r="J135" s="70" t="s">
        <v>1060</v>
      </c>
      <c r="K135" s="70" t="s">
        <v>1061</v>
      </c>
      <c r="L135" s="69" t="s">
        <v>1042</v>
      </c>
      <c r="M135" s="70" t="s">
        <v>740</v>
      </c>
      <c r="N135" s="70">
        <v>1</v>
      </c>
      <c r="O135" s="73">
        <v>52250</v>
      </c>
      <c r="P135" s="74">
        <f>N135*O135</f>
        <v>52250</v>
      </c>
      <c r="Q135" s="75">
        <v>0.23</v>
      </c>
      <c r="R135" s="73">
        <f>P135+(Q135*P135)</f>
        <v>64267.5</v>
      </c>
      <c r="S135" s="104" t="s">
        <v>1062</v>
      </c>
      <c r="T135" s="70">
        <v>1</v>
      </c>
      <c r="U135" s="74"/>
      <c r="V135" s="74"/>
      <c r="W135" s="70"/>
      <c r="X135" s="99">
        <f>SUM(P131:P135)</f>
        <v>23061250</v>
      </c>
      <c r="Y135" s="99">
        <f>SUM(R131:R135)</f>
        <v>28365337.5</v>
      </c>
      <c r="Z135" s="105"/>
    </row>
    <row r="136" spans="1:26" ht="38.25" customHeight="1">
      <c r="A136" s="70">
        <v>118</v>
      </c>
      <c r="B136" s="113" t="s">
        <v>1063</v>
      </c>
      <c r="C136" s="106" t="s">
        <v>20</v>
      </c>
      <c r="D136" s="70" t="s">
        <v>1064</v>
      </c>
      <c r="E136" s="70" t="s">
        <v>734</v>
      </c>
      <c r="F136" s="70" t="s">
        <v>735</v>
      </c>
      <c r="G136" s="70"/>
      <c r="H136" s="70"/>
      <c r="I136" s="70" t="s">
        <v>1065</v>
      </c>
      <c r="J136" s="70" t="s">
        <v>1066</v>
      </c>
      <c r="K136" s="70" t="s">
        <v>1067</v>
      </c>
      <c r="L136" s="70" t="s">
        <v>1068</v>
      </c>
      <c r="M136" s="70" t="s">
        <v>740</v>
      </c>
      <c r="N136" s="70">
        <v>1</v>
      </c>
      <c r="O136" s="73">
        <v>350000</v>
      </c>
      <c r="P136" s="73">
        <f t="shared" ref="P136:P153" si="5">N136*O136</f>
        <v>350000</v>
      </c>
      <c r="Q136" s="75">
        <v>0.23</v>
      </c>
      <c r="R136" s="73">
        <f t="shared" si="4"/>
        <v>430500</v>
      </c>
      <c r="S136" s="76"/>
      <c r="T136" s="70">
        <v>1</v>
      </c>
      <c r="U136" s="74"/>
      <c r="V136" s="70"/>
      <c r="W136" s="70"/>
      <c r="X136" s="70"/>
      <c r="Y136" s="70"/>
      <c r="Z136" s="70"/>
    </row>
    <row r="137" spans="1:26" ht="38.25" customHeight="1">
      <c r="A137" s="70">
        <v>119</v>
      </c>
      <c r="B137" s="113" t="s">
        <v>1063</v>
      </c>
      <c r="C137" s="106" t="s">
        <v>20</v>
      </c>
      <c r="D137" s="70" t="s">
        <v>1064</v>
      </c>
      <c r="E137" s="70" t="s">
        <v>734</v>
      </c>
      <c r="F137" s="70" t="s">
        <v>735</v>
      </c>
      <c r="G137" s="70"/>
      <c r="H137" s="70"/>
      <c r="I137" s="70" t="s">
        <v>1069</v>
      </c>
      <c r="J137" s="70" t="s">
        <v>1070</v>
      </c>
      <c r="K137" s="70" t="s">
        <v>1071</v>
      </c>
      <c r="L137" s="70" t="s">
        <v>1072</v>
      </c>
      <c r="M137" s="70" t="s">
        <v>740</v>
      </c>
      <c r="N137" s="70">
        <v>1</v>
      </c>
      <c r="O137" s="73">
        <v>60000</v>
      </c>
      <c r="P137" s="73">
        <f t="shared" si="5"/>
        <v>60000</v>
      </c>
      <c r="Q137" s="75">
        <v>0.23</v>
      </c>
      <c r="R137" s="73">
        <f t="shared" si="4"/>
        <v>73800</v>
      </c>
      <c r="S137" s="76"/>
      <c r="T137" s="70">
        <v>1</v>
      </c>
      <c r="U137" s="74"/>
      <c r="V137" s="70"/>
      <c r="W137" s="70"/>
      <c r="X137" s="70"/>
      <c r="Y137" s="70"/>
      <c r="Z137" s="70"/>
    </row>
    <row r="138" spans="1:26" ht="38.25" customHeight="1">
      <c r="A138" s="70">
        <v>120</v>
      </c>
      <c r="B138" s="113" t="s">
        <v>1063</v>
      </c>
      <c r="C138" s="106" t="s">
        <v>20</v>
      </c>
      <c r="D138" s="70" t="s">
        <v>1064</v>
      </c>
      <c r="E138" s="70" t="s">
        <v>734</v>
      </c>
      <c r="F138" s="70" t="s">
        <v>735</v>
      </c>
      <c r="G138" s="70"/>
      <c r="H138" s="70"/>
      <c r="I138" s="70" t="s">
        <v>1073</v>
      </c>
      <c r="J138" s="70" t="s">
        <v>1074</v>
      </c>
      <c r="K138" s="70" t="s">
        <v>1075</v>
      </c>
      <c r="L138" s="70" t="s">
        <v>1076</v>
      </c>
      <c r="M138" s="70" t="s">
        <v>740</v>
      </c>
      <c r="N138" s="70">
        <v>1</v>
      </c>
      <c r="O138" s="73">
        <v>300000</v>
      </c>
      <c r="P138" s="73">
        <f t="shared" si="5"/>
        <v>300000</v>
      </c>
      <c r="Q138" s="75">
        <v>0.23</v>
      </c>
      <c r="R138" s="73">
        <f t="shared" si="4"/>
        <v>369000</v>
      </c>
      <c r="S138" s="76"/>
      <c r="T138" s="70">
        <v>1</v>
      </c>
      <c r="U138" s="74"/>
      <c r="V138" s="70"/>
      <c r="W138" s="70"/>
      <c r="X138" s="70"/>
      <c r="Y138" s="70"/>
      <c r="Z138" s="70"/>
    </row>
    <row r="139" spans="1:26" ht="38.25" customHeight="1">
      <c r="A139" s="70">
        <v>121</v>
      </c>
      <c r="B139" s="113" t="s">
        <v>1063</v>
      </c>
      <c r="C139" s="106" t="s">
        <v>20</v>
      </c>
      <c r="D139" s="70" t="s">
        <v>1064</v>
      </c>
      <c r="E139" s="70" t="s">
        <v>734</v>
      </c>
      <c r="F139" s="70" t="s">
        <v>735</v>
      </c>
      <c r="G139" s="70"/>
      <c r="H139" s="70"/>
      <c r="I139" s="70" t="s">
        <v>1077</v>
      </c>
      <c r="J139" s="70" t="s">
        <v>1074</v>
      </c>
      <c r="K139" s="70" t="s">
        <v>1078</v>
      </c>
      <c r="L139" s="70" t="s">
        <v>1079</v>
      </c>
      <c r="M139" s="70" t="s">
        <v>740</v>
      </c>
      <c r="N139" s="70">
        <v>1</v>
      </c>
      <c r="O139" s="73">
        <v>30000</v>
      </c>
      <c r="P139" s="73">
        <f t="shared" si="5"/>
        <v>30000</v>
      </c>
      <c r="Q139" s="75">
        <v>0.23</v>
      </c>
      <c r="R139" s="73">
        <f t="shared" si="4"/>
        <v>36900</v>
      </c>
      <c r="S139" s="76"/>
      <c r="T139" s="70">
        <v>1</v>
      </c>
      <c r="U139" s="74"/>
      <c r="V139" s="70"/>
      <c r="W139" s="70"/>
      <c r="X139" s="70"/>
      <c r="Y139" s="70"/>
      <c r="Z139" s="70"/>
    </row>
    <row r="140" spans="1:26" ht="38.25" customHeight="1">
      <c r="A140" s="70">
        <v>122</v>
      </c>
      <c r="B140" s="113" t="s">
        <v>1063</v>
      </c>
      <c r="C140" s="106" t="s">
        <v>20</v>
      </c>
      <c r="D140" s="70" t="s">
        <v>1064</v>
      </c>
      <c r="E140" s="70" t="s">
        <v>734</v>
      </c>
      <c r="F140" s="70" t="s">
        <v>735</v>
      </c>
      <c r="G140" s="70"/>
      <c r="H140" s="70"/>
      <c r="I140" s="70" t="s">
        <v>1080</v>
      </c>
      <c r="J140" s="70" t="s">
        <v>1081</v>
      </c>
      <c r="K140" s="70" t="s">
        <v>1082</v>
      </c>
      <c r="L140" s="70" t="s">
        <v>1083</v>
      </c>
      <c r="M140" s="70" t="s">
        <v>740</v>
      </c>
      <c r="N140" s="70">
        <v>1</v>
      </c>
      <c r="O140" s="73">
        <v>102000</v>
      </c>
      <c r="P140" s="73">
        <f t="shared" si="5"/>
        <v>102000</v>
      </c>
      <c r="Q140" s="75">
        <v>0.23</v>
      </c>
      <c r="R140" s="73">
        <f t="shared" si="4"/>
        <v>125460</v>
      </c>
      <c r="S140" s="76"/>
      <c r="T140" s="70">
        <v>1</v>
      </c>
      <c r="U140" s="74"/>
      <c r="V140" s="70"/>
      <c r="W140" s="70"/>
      <c r="X140" s="70"/>
      <c r="Y140" s="70"/>
      <c r="Z140" s="70"/>
    </row>
    <row r="141" spans="1:26" ht="38.25" customHeight="1">
      <c r="A141" s="70">
        <v>123</v>
      </c>
      <c r="B141" s="113" t="s">
        <v>1063</v>
      </c>
      <c r="C141" s="106" t="s">
        <v>20</v>
      </c>
      <c r="D141" s="70" t="s">
        <v>1064</v>
      </c>
      <c r="E141" s="70" t="s">
        <v>734</v>
      </c>
      <c r="F141" s="70" t="s">
        <v>735</v>
      </c>
      <c r="G141" s="70"/>
      <c r="H141" s="70"/>
      <c r="I141" s="70" t="s">
        <v>1084</v>
      </c>
      <c r="J141" s="70" t="s">
        <v>1085</v>
      </c>
      <c r="K141" s="70" t="s">
        <v>1086</v>
      </c>
      <c r="L141" s="70" t="s">
        <v>1087</v>
      </c>
      <c r="M141" s="70" t="s">
        <v>740</v>
      </c>
      <c r="N141" s="70">
        <v>1</v>
      </c>
      <c r="O141" s="73">
        <v>272361</v>
      </c>
      <c r="P141" s="73">
        <f t="shared" si="5"/>
        <v>272361</v>
      </c>
      <c r="Q141" s="75">
        <v>0.23</v>
      </c>
      <c r="R141" s="73">
        <f t="shared" si="4"/>
        <v>335004.03000000003</v>
      </c>
      <c r="S141" s="76"/>
      <c r="T141" s="70">
        <v>1</v>
      </c>
      <c r="U141" s="74"/>
      <c r="V141" s="70"/>
      <c r="W141" s="70"/>
      <c r="X141" s="70"/>
      <c r="Y141" s="70"/>
      <c r="Z141" s="70"/>
    </row>
    <row r="142" spans="1:26" ht="38.25" customHeight="1">
      <c r="A142" s="70">
        <v>124</v>
      </c>
      <c r="B142" s="113" t="s">
        <v>1063</v>
      </c>
      <c r="C142" s="106" t="s">
        <v>20</v>
      </c>
      <c r="D142" s="70" t="s">
        <v>1064</v>
      </c>
      <c r="E142" s="70" t="s">
        <v>734</v>
      </c>
      <c r="F142" s="70" t="s">
        <v>735</v>
      </c>
      <c r="G142" s="70"/>
      <c r="H142" s="70"/>
      <c r="I142" s="70" t="s">
        <v>1088</v>
      </c>
      <c r="J142" s="70"/>
      <c r="K142" s="70" t="s">
        <v>1089</v>
      </c>
      <c r="L142" s="70" t="s">
        <v>1090</v>
      </c>
      <c r="M142" s="70" t="s">
        <v>740</v>
      </c>
      <c r="N142" s="70">
        <v>1</v>
      </c>
      <c r="O142" s="73">
        <v>735000</v>
      </c>
      <c r="P142" s="73">
        <f t="shared" si="5"/>
        <v>735000</v>
      </c>
      <c r="Q142" s="75">
        <v>0.23</v>
      </c>
      <c r="R142" s="73">
        <f t="shared" si="4"/>
        <v>904050</v>
      </c>
      <c r="S142" s="76"/>
      <c r="T142" s="70">
        <v>1</v>
      </c>
      <c r="U142" s="74"/>
      <c r="V142" s="70"/>
      <c r="W142" s="70"/>
      <c r="X142" s="70"/>
      <c r="Y142" s="70"/>
      <c r="Z142" s="70"/>
    </row>
    <row r="143" spans="1:26" ht="38.25" customHeight="1">
      <c r="A143" s="70">
        <v>125</v>
      </c>
      <c r="B143" s="113" t="s">
        <v>1063</v>
      </c>
      <c r="C143" s="106" t="s">
        <v>20</v>
      </c>
      <c r="D143" s="70" t="s">
        <v>1064</v>
      </c>
      <c r="E143" s="70" t="s">
        <v>734</v>
      </c>
      <c r="F143" s="70" t="s">
        <v>735</v>
      </c>
      <c r="G143" s="70"/>
      <c r="H143" s="70"/>
      <c r="I143" s="70" t="s">
        <v>1091</v>
      </c>
      <c r="J143" s="70" t="s">
        <v>1092</v>
      </c>
      <c r="K143" s="70" t="s">
        <v>1093</v>
      </c>
      <c r="L143" s="70" t="s">
        <v>1094</v>
      </c>
      <c r="M143" s="70" t="s">
        <v>740</v>
      </c>
      <c r="N143" s="70">
        <v>1</v>
      </c>
      <c r="O143" s="73">
        <v>715000</v>
      </c>
      <c r="P143" s="73">
        <f t="shared" si="5"/>
        <v>715000</v>
      </c>
      <c r="Q143" s="75">
        <v>0.23</v>
      </c>
      <c r="R143" s="73">
        <f t="shared" si="4"/>
        <v>879450</v>
      </c>
      <c r="S143" s="76"/>
      <c r="T143" s="70">
        <v>1</v>
      </c>
      <c r="U143" s="74"/>
      <c r="V143" s="70"/>
      <c r="W143" s="70"/>
      <c r="X143" s="70"/>
      <c r="Y143" s="70"/>
      <c r="Z143" s="70"/>
    </row>
    <row r="144" spans="1:26" ht="38.25" customHeight="1">
      <c r="A144" s="70">
        <v>126</v>
      </c>
      <c r="B144" s="113" t="s">
        <v>1063</v>
      </c>
      <c r="C144" s="106" t="s">
        <v>20</v>
      </c>
      <c r="D144" s="70" t="s">
        <v>1064</v>
      </c>
      <c r="E144" s="70" t="s">
        <v>734</v>
      </c>
      <c r="F144" s="70" t="s">
        <v>735</v>
      </c>
      <c r="G144" s="70"/>
      <c r="H144" s="70"/>
      <c r="I144" s="70" t="s">
        <v>1095</v>
      </c>
      <c r="J144" s="70" t="s">
        <v>1096</v>
      </c>
      <c r="K144" s="70" t="s">
        <v>1097</v>
      </c>
      <c r="L144" s="70" t="s">
        <v>1098</v>
      </c>
      <c r="M144" s="70" t="s">
        <v>740</v>
      </c>
      <c r="N144" s="70">
        <v>1</v>
      </c>
      <c r="O144" s="73">
        <v>135000</v>
      </c>
      <c r="P144" s="73">
        <f t="shared" si="5"/>
        <v>135000</v>
      </c>
      <c r="Q144" s="75">
        <v>0.23</v>
      </c>
      <c r="R144" s="73">
        <f t="shared" si="4"/>
        <v>166050</v>
      </c>
      <c r="S144" s="76"/>
      <c r="T144" s="70">
        <v>1</v>
      </c>
      <c r="U144" s="74"/>
      <c r="V144" s="70"/>
      <c r="W144" s="70"/>
      <c r="X144" s="70"/>
      <c r="Y144" s="70"/>
      <c r="Z144" s="70"/>
    </row>
    <row r="145" spans="1:26" ht="38.25" customHeight="1">
      <c r="A145" s="70">
        <v>127</v>
      </c>
      <c r="B145" s="113" t="s">
        <v>1063</v>
      </c>
      <c r="C145" s="106" t="s">
        <v>20</v>
      </c>
      <c r="D145" s="70" t="s">
        <v>1064</v>
      </c>
      <c r="E145" s="70" t="s">
        <v>734</v>
      </c>
      <c r="F145" s="70" t="s">
        <v>735</v>
      </c>
      <c r="G145" s="70"/>
      <c r="H145" s="70"/>
      <c r="I145" s="70" t="s">
        <v>1099</v>
      </c>
      <c r="J145" s="70" t="s">
        <v>1100</v>
      </c>
      <c r="K145" s="70" t="s">
        <v>1101</v>
      </c>
      <c r="L145" s="70" t="s">
        <v>1102</v>
      </c>
      <c r="M145" s="70" t="s">
        <v>740</v>
      </c>
      <c r="N145" s="70">
        <v>1</v>
      </c>
      <c r="O145" s="73">
        <v>32000</v>
      </c>
      <c r="P145" s="73">
        <f t="shared" si="5"/>
        <v>32000</v>
      </c>
      <c r="Q145" s="75">
        <v>0.23</v>
      </c>
      <c r="R145" s="73">
        <f t="shared" ref="R145:R153" si="6">P145+(Q145*P145)</f>
        <v>39360</v>
      </c>
      <c r="S145" s="76"/>
      <c r="T145" s="70">
        <v>1</v>
      </c>
      <c r="U145" s="74"/>
      <c r="V145" s="70"/>
      <c r="W145" s="70"/>
      <c r="X145" s="70"/>
      <c r="Y145" s="70"/>
      <c r="Z145" s="70"/>
    </row>
    <row r="146" spans="1:26" ht="38.25" customHeight="1">
      <c r="A146" s="70">
        <v>128</v>
      </c>
      <c r="B146" s="113" t="s">
        <v>1063</v>
      </c>
      <c r="C146" s="106" t="s">
        <v>20</v>
      </c>
      <c r="D146" s="70" t="s">
        <v>1064</v>
      </c>
      <c r="E146" s="70" t="s">
        <v>734</v>
      </c>
      <c r="F146" s="70" t="s">
        <v>735</v>
      </c>
      <c r="G146" s="70"/>
      <c r="H146" s="70"/>
      <c r="I146" s="70" t="s">
        <v>1103</v>
      </c>
      <c r="J146" s="70" t="s">
        <v>264</v>
      </c>
      <c r="K146" s="70" t="s">
        <v>1104</v>
      </c>
      <c r="L146" s="70" t="s">
        <v>1105</v>
      </c>
      <c r="M146" s="70" t="s">
        <v>740</v>
      </c>
      <c r="N146" s="70">
        <v>1</v>
      </c>
      <c r="O146" s="73">
        <v>27000</v>
      </c>
      <c r="P146" s="73">
        <f t="shared" si="5"/>
        <v>27000</v>
      </c>
      <c r="Q146" s="75">
        <v>0.23</v>
      </c>
      <c r="R146" s="73">
        <f t="shared" si="6"/>
        <v>33210</v>
      </c>
      <c r="S146" s="76"/>
      <c r="T146" s="70">
        <v>1</v>
      </c>
      <c r="U146" s="74"/>
      <c r="V146" s="70"/>
      <c r="W146" s="70"/>
      <c r="X146" s="70"/>
      <c r="Y146" s="70"/>
      <c r="Z146" s="70"/>
    </row>
    <row r="147" spans="1:26" ht="38.25" customHeight="1">
      <c r="A147" s="70">
        <v>129</v>
      </c>
      <c r="B147" s="113" t="s">
        <v>1063</v>
      </c>
      <c r="C147" s="106" t="s">
        <v>20</v>
      </c>
      <c r="D147" s="70" t="s">
        <v>1064</v>
      </c>
      <c r="E147" s="70" t="s">
        <v>734</v>
      </c>
      <c r="F147" s="70" t="s">
        <v>735</v>
      </c>
      <c r="G147" s="70"/>
      <c r="H147" s="70"/>
      <c r="I147" s="70" t="s">
        <v>1106</v>
      </c>
      <c r="J147" s="70" t="s">
        <v>1107</v>
      </c>
      <c r="K147" s="70" t="s">
        <v>1108</v>
      </c>
      <c r="L147" s="70" t="s">
        <v>1109</v>
      </c>
      <c r="M147" s="70" t="s">
        <v>740</v>
      </c>
      <c r="N147" s="70">
        <v>1</v>
      </c>
      <c r="O147" s="73">
        <v>110000</v>
      </c>
      <c r="P147" s="73">
        <f t="shared" si="5"/>
        <v>110000</v>
      </c>
      <c r="Q147" s="75">
        <v>0.23</v>
      </c>
      <c r="R147" s="73">
        <f t="shared" si="6"/>
        <v>135300</v>
      </c>
      <c r="S147" s="76"/>
      <c r="T147" s="70">
        <v>1</v>
      </c>
      <c r="U147" s="74"/>
      <c r="V147" s="70"/>
      <c r="W147" s="70"/>
      <c r="X147" s="70"/>
      <c r="Y147" s="70"/>
      <c r="Z147" s="70"/>
    </row>
    <row r="148" spans="1:26" ht="38.25" customHeight="1">
      <c r="A148" s="70">
        <v>130</v>
      </c>
      <c r="B148" s="113" t="s">
        <v>1063</v>
      </c>
      <c r="C148" s="106" t="s">
        <v>20</v>
      </c>
      <c r="D148" s="70" t="s">
        <v>1064</v>
      </c>
      <c r="E148" s="70" t="s">
        <v>734</v>
      </c>
      <c r="F148" s="70" t="s">
        <v>735</v>
      </c>
      <c r="G148" s="70"/>
      <c r="H148" s="70"/>
      <c r="I148" s="70" t="s">
        <v>1110</v>
      </c>
      <c r="J148" s="70" t="s">
        <v>1111</v>
      </c>
      <c r="K148" s="70" t="s">
        <v>1112</v>
      </c>
      <c r="L148" s="70" t="s">
        <v>1113</v>
      </c>
      <c r="M148" s="70" t="s">
        <v>740</v>
      </c>
      <c r="N148" s="70">
        <v>1</v>
      </c>
      <c r="O148" s="73">
        <v>110000</v>
      </c>
      <c r="P148" s="73">
        <f t="shared" si="5"/>
        <v>110000</v>
      </c>
      <c r="Q148" s="75">
        <v>0.23</v>
      </c>
      <c r="R148" s="73">
        <f t="shared" si="6"/>
        <v>135300</v>
      </c>
      <c r="S148" s="76"/>
      <c r="T148" s="70">
        <v>1</v>
      </c>
      <c r="U148" s="74"/>
      <c r="V148" s="70"/>
      <c r="W148" s="70"/>
      <c r="X148" s="70"/>
      <c r="Y148" s="70"/>
      <c r="Z148" s="70"/>
    </row>
    <row r="149" spans="1:26" ht="38.25" customHeight="1">
      <c r="A149" s="70">
        <v>131</v>
      </c>
      <c r="B149" s="113" t="s">
        <v>1063</v>
      </c>
      <c r="C149" s="106" t="s">
        <v>20</v>
      </c>
      <c r="D149" s="70" t="s">
        <v>1064</v>
      </c>
      <c r="E149" s="70" t="s">
        <v>734</v>
      </c>
      <c r="F149" s="70" t="s">
        <v>735</v>
      </c>
      <c r="G149" s="70"/>
      <c r="H149" s="70"/>
      <c r="I149" s="70" t="s">
        <v>1114</v>
      </c>
      <c r="J149" s="70" t="s">
        <v>1115</v>
      </c>
      <c r="K149" s="70" t="s">
        <v>1116</v>
      </c>
      <c r="L149" s="70" t="s">
        <v>1117</v>
      </c>
      <c r="M149" s="70" t="s">
        <v>740</v>
      </c>
      <c r="N149" s="70">
        <v>1</v>
      </c>
      <c r="O149" s="73">
        <v>1500000</v>
      </c>
      <c r="P149" s="73">
        <f t="shared" si="5"/>
        <v>1500000</v>
      </c>
      <c r="Q149" s="75">
        <v>0.23</v>
      </c>
      <c r="R149" s="73">
        <f t="shared" si="6"/>
        <v>1845000</v>
      </c>
      <c r="S149" s="76"/>
      <c r="T149" s="70">
        <v>1</v>
      </c>
      <c r="U149" s="74"/>
      <c r="V149" s="70"/>
      <c r="W149" s="70"/>
      <c r="X149" s="70"/>
      <c r="Y149" s="70"/>
      <c r="Z149" s="70"/>
    </row>
    <row r="150" spans="1:26" ht="38.25" customHeight="1">
      <c r="A150" s="70">
        <v>132</v>
      </c>
      <c r="B150" s="113" t="s">
        <v>1063</v>
      </c>
      <c r="C150" s="106" t="s">
        <v>20</v>
      </c>
      <c r="D150" s="70" t="s">
        <v>1064</v>
      </c>
      <c r="E150" s="70" t="s">
        <v>734</v>
      </c>
      <c r="F150" s="70" t="s">
        <v>735</v>
      </c>
      <c r="G150" s="70"/>
      <c r="H150" s="70"/>
      <c r="I150" s="70" t="s">
        <v>1118</v>
      </c>
      <c r="J150" s="70" t="s">
        <v>1119</v>
      </c>
      <c r="K150" s="70" t="s">
        <v>1120</v>
      </c>
      <c r="L150" s="70" t="s">
        <v>1121</v>
      </c>
      <c r="M150" s="70" t="s">
        <v>740</v>
      </c>
      <c r="N150" s="70">
        <v>1</v>
      </c>
      <c r="O150" s="73">
        <v>2000000</v>
      </c>
      <c r="P150" s="73">
        <f t="shared" si="5"/>
        <v>2000000</v>
      </c>
      <c r="Q150" s="75">
        <v>0.23</v>
      </c>
      <c r="R150" s="73">
        <f t="shared" si="6"/>
        <v>2460000</v>
      </c>
      <c r="S150" s="76"/>
      <c r="T150" s="70">
        <v>1</v>
      </c>
      <c r="U150" s="74"/>
      <c r="V150" s="70"/>
      <c r="W150" s="70"/>
      <c r="X150" s="70"/>
      <c r="Y150" s="70"/>
      <c r="Z150" s="70"/>
    </row>
    <row r="151" spans="1:26" ht="38.25" customHeight="1">
      <c r="A151" s="70">
        <v>133</v>
      </c>
      <c r="B151" s="113" t="s">
        <v>1063</v>
      </c>
      <c r="C151" s="106" t="s">
        <v>20</v>
      </c>
      <c r="D151" s="70" t="s">
        <v>1064</v>
      </c>
      <c r="E151" s="70" t="s">
        <v>734</v>
      </c>
      <c r="F151" s="70" t="s">
        <v>735</v>
      </c>
      <c r="G151" s="70"/>
      <c r="H151" s="70"/>
      <c r="I151" s="70" t="s">
        <v>1122</v>
      </c>
      <c r="J151" s="70" t="s">
        <v>1123</v>
      </c>
      <c r="K151" s="70" t="s">
        <v>1124</v>
      </c>
      <c r="L151" s="70" t="s">
        <v>1125</v>
      </c>
      <c r="M151" s="70" t="s">
        <v>1126</v>
      </c>
      <c r="N151" s="70">
        <v>1</v>
      </c>
      <c r="O151" s="73">
        <v>550000</v>
      </c>
      <c r="P151" s="73">
        <f t="shared" si="5"/>
        <v>550000</v>
      </c>
      <c r="Q151" s="75">
        <v>0.23</v>
      </c>
      <c r="R151" s="73">
        <f t="shared" si="6"/>
        <v>676500</v>
      </c>
      <c r="S151" s="76"/>
      <c r="T151" s="70">
        <v>1</v>
      </c>
      <c r="U151" s="74"/>
      <c r="V151" s="70"/>
      <c r="W151" s="70"/>
      <c r="X151" s="70"/>
      <c r="Y151" s="70"/>
      <c r="Z151" s="70"/>
    </row>
    <row r="152" spans="1:26" ht="38.25" customHeight="1">
      <c r="A152" s="70">
        <v>134</v>
      </c>
      <c r="B152" s="113" t="s">
        <v>1063</v>
      </c>
      <c r="C152" s="106" t="s">
        <v>20</v>
      </c>
      <c r="D152" s="70" t="s">
        <v>1064</v>
      </c>
      <c r="E152" s="70" t="s">
        <v>734</v>
      </c>
      <c r="F152" s="70" t="s">
        <v>735</v>
      </c>
      <c r="G152" s="70"/>
      <c r="H152" s="70"/>
      <c r="I152" s="70" t="s">
        <v>1127</v>
      </c>
      <c r="J152" s="70" t="s">
        <v>1128</v>
      </c>
      <c r="K152" s="70" t="s">
        <v>1129</v>
      </c>
      <c r="L152" s="70" t="s">
        <v>1130</v>
      </c>
      <c r="M152" s="70" t="s">
        <v>740</v>
      </c>
      <c r="N152" s="70">
        <v>1</v>
      </c>
      <c r="O152" s="73">
        <v>450000</v>
      </c>
      <c r="P152" s="73">
        <f t="shared" si="5"/>
        <v>450000</v>
      </c>
      <c r="Q152" s="75">
        <v>0.23</v>
      </c>
      <c r="R152" s="73">
        <f t="shared" si="6"/>
        <v>553500</v>
      </c>
      <c r="S152" s="76"/>
      <c r="T152" s="70">
        <v>1</v>
      </c>
      <c r="U152" s="74"/>
      <c r="V152" s="70"/>
      <c r="W152" s="70"/>
      <c r="X152" s="70"/>
      <c r="Y152" s="70"/>
      <c r="Z152" s="70"/>
    </row>
    <row r="153" spans="1:26" ht="38.25" customHeight="1">
      <c r="A153" s="70">
        <v>135</v>
      </c>
      <c r="B153" s="113" t="s">
        <v>1131</v>
      </c>
      <c r="C153" s="106" t="s">
        <v>20</v>
      </c>
      <c r="D153" s="70" t="s">
        <v>1064</v>
      </c>
      <c r="E153" s="70" t="s">
        <v>734</v>
      </c>
      <c r="F153" s="70" t="s">
        <v>800</v>
      </c>
      <c r="G153" s="70"/>
      <c r="H153" s="70"/>
      <c r="I153" s="70" t="s">
        <v>1132</v>
      </c>
      <c r="J153" s="70"/>
      <c r="K153" s="70"/>
      <c r="L153" s="70" t="s">
        <v>1133</v>
      </c>
      <c r="M153" s="70"/>
      <c r="N153" s="70">
        <v>1</v>
      </c>
      <c r="O153" s="73">
        <v>1500000</v>
      </c>
      <c r="P153" s="73">
        <f t="shared" si="5"/>
        <v>1500000</v>
      </c>
      <c r="Q153" s="75">
        <v>0.23</v>
      </c>
      <c r="R153" s="73">
        <f t="shared" si="6"/>
        <v>1845000</v>
      </c>
      <c r="S153" s="76"/>
      <c r="T153" s="70">
        <v>2</v>
      </c>
      <c r="U153" s="74"/>
      <c r="V153" s="70"/>
      <c r="W153" s="70"/>
      <c r="X153" s="70"/>
      <c r="Y153" s="70"/>
      <c r="Z153" s="70"/>
    </row>
    <row r="154" spans="1:26" ht="38.25" customHeight="1">
      <c r="A154" s="70">
        <v>136</v>
      </c>
      <c r="B154" s="116" t="s">
        <v>1134</v>
      </c>
      <c r="D154" s="69" t="s">
        <v>1134</v>
      </c>
      <c r="E154" s="70" t="s">
        <v>1135</v>
      </c>
    </row>
    <row r="155" spans="1:26" ht="38.25" customHeight="1">
      <c r="A155" s="70">
        <v>137</v>
      </c>
      <c r="B155" s="117" t="s">
        <v>1136</v>
      </c>
      <c r="D155" s="69" t="s">
        <v>1136</v>
      </c>
      <c r="E155" s="70" t="s">
        <v>1137</v>
      </c>
    </row>
    <row r="156" spans="1:26" ht="38.25" customHeight="1">
      <c r="A156" s="70">
        <v>138</v>
      </c>
      <c r="B156" s="118" t="s">
        <v>69</v>
      </c>
    </row>
    <row r="157" spans="1:26" ht="38.25" customHeight="1">
      <c r="B157" s="115"/>
    </row>
  </sheetData>
  <conditionalFormatting sqref="A2:H7 B8:H81 A8:A156 B82:R153 E154:E155">
    <cfRule type="containsBlanks" dxfId="11" priority="14">
      <formula>LEN(TRIM(A2))=0</formula>
    </cfRule>
  </conditionalFormatting>
  <conditionalFormatting sqref="B23:B27">
    <cfRule type="containsBlanks" dxfId="10" priority="1">
      <formula>LEN(TRIM(B23))=0</formula>
    </cfRule>
  </conditionalFormatting>
  <conditionalFormatting sqref="D24:N27">
    <cfRule type="containsBlanks" dxfId="9" priority="5">
      <formula>LEN(TRIM(D24))=0</formula>
    </cfRule>
  </conditionalFormatting>
  <conditionalFormatting sqref="D23:P23">
    <cfRule type="containsBlanks" dxfId="8" priority="2">
      <formula>LEN(TRIM(D23))=0</formula>
    </cfRule>
  </conditionalFormatting>
  <conditionalFormatting sqref="I16:N27">
    <cfRule type="containsBlanks" dxfId="7" priority="11">
      <formula>LEN(TRIM(I16))=0</formula>
    </cfRule>
  </conditionalFormatting>
  <conditionalFormatting sqref="I52:N63">
    <cfRule type="containsBlanks" dxfId="6" priority="9">
      <formula>LEN(TRIM(I52))=0</formula>
    </cfRule>
  </conditionalFormatting>
  <conditionalFormatting sqref="I2:R15">
    <cfRule type="containsBlanks" dxfId="5" priority="13">
      <formula>LEN(TRIM(I2))=0</formula>
    </cfRule>
  </conditionalFormatting>
  <conditionalFormatting sqref="I28:R51">
    <cfRule type="containsBlanks" dxfId="4" priority="10">
      <formula>LEN(TRIM(I28))=0</formula>
    </cfRule>
  </conditionalFormatting>
  <conditionalFormatting sqref="L64:N81">
    <cfRule type="containsBlanks" dxfId="3" priority="8">
      <formula>LEN(TRIM(L64))=0</formula>
    </cfRule>
  </conditionalFormatting>
  <conditionalFormatting sqref="O52:R81">
    <cfRule type="containsBlanks" dxfId="2" priority="7">
      <formula>LEN(TRIM(O52))=0</formula>
    </cfRule>
  </conditionalFormatting>
  <conditionalFormatting sqref="Q16:Q27">
    <cfRule type="containsBlanks" dxfId="1" priority="4">
      <formula>LEN(TRIM(Q16))=0</formula>
    </cfRule>
  </conditionalFormatting>
  <conditionalFormatting sqref="R23">
    <cfRule type="containsBlanks" dxfId="0" priority="3">
      <formula>LEN(TRIM(R23))=0</formula>
    </cfRule>
  </conditionalFormatting>
  <pageMargins left="0.7" right="0.7" top="0.75" bottom="0.75" header="0.3" footer="0.3"/>
  <legacy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Arkusz18">
    <tabColor theme="7" tint="0.79998168889431442"/>
  </sheetPr>
  <dimension ref="A1:K58"/>
  <sheetViews>
    <sheetView workbookViewId="0">
      <selection activeCell="F14" sqref="F14"/>
    </sheetView>
  </sheetViews>
  <sheetFormatPr defaultColWidth="9.140625" defaultRowHeight="14.25"/>
  <cols>
    <col min="1" max="1" width="9.140625" style="144"/>
    <col min="2" max="4" width="42.28515625" style="144" customWidth="1"/>
    <col min="5" max="5" width="14.42578125" style="144" customWidth="1"/>
    <col min="6" max="6" width="29.42578125" style="144" customWidth="1"/>
    <col min="7" max="7" width="15.85546875" style="144" customWidth="1"/>
    <col min="8" max="8" width="18.85546875" style="144" customWidth="1"/>
    <col min="9" max="11" width="19.28515625" style="144" customWidth="1"/>
    <col min="12" max="16384" width="9.140625" style="144"/>
  </cols>
  <sheetData>
    <row r="1" spans="1:11" ht="20.25">
      <c r="A1" s="401" t="s">
        <v>1138</v>
      </c>
      <c r="B1" s="401"/>
      <c r="C1" s="401"/>
      <c r="D1" s="401"/>
      <c r="E1" s="401"/>
      <c r="F1" s="401"/>
      <c r="G1" s="401"/>
      <c r="H1" s="401"/>
      <c r="I1" s="401"/>
    </row>
    <row r="2" spans="1:11" ht="20.25">
      <c r="A2" s="145"/>
      <c r="B2" s="145"/>
      <c r="C2" s="145"/>
      <c r="D2" s="145"/>
      <c r="E2" s="145"/>
      <c r="F2" s="145"/>
      <c r="G2" s="145"/>
      <c r="H2" s="145"/>
      <c r="I2" s="145"/>
    </row>
    <row r="3" spans="1:11" ht="20.25">
      <c r="A3" s="402" t="s">
        <v>1139</v>
      </c>
      <c r="B3" s="402"/>
      <c r="C3" s="402"/>
      <c r="D3" s="402"/>
      <c r="E3" s="402"/>
      <c r="F3" s="402"/>
      <c r="G3" s="402"/>
      <c r="H3" s="402"/>
      <c r="I3" s="145"/>
    </row>
    <row r="4" spans="1:11" ht="20.25">
      <c r="A4" s="402" t="s">
        <v>1140</v>
      </c>
      <c r="B4" s="402"/>
      <c r="C4" s="403" t="s">
        <v>1141</v>
      </c>
      <c r="D4" s="403"/>
      <c r="E4" s="403"/>
      <c r="F4" s="403"/>
      <c r="G4" s="403"/>
      <c r="H4" s="403"/>
      <c r="I4" s="145"/>
    </row>
    <row r="5" spans="1:11" ht="20.25" hidden="1">
      <c r="A5" s="146" t="s">
        <v>1142</v>
      </c>
      <c r="B5" s="146"/>
      <c r="C5" s="161"/>
      <c r="D5" s="161"/>
      <c r="E5" s="161"/>
      <c r="F5" s="161"/>
      <c r="G5" s="161"/>
      <c r="H5" s="161"/>
      <c r="I5" s="145"/>
    </row>
    <row r="6" spans="1:11" ht="20.25" hidden="1">
      <c r="A6" s="146" t="s">
        <v>1138</v>
      </c>
      <c r="B6" s="146"/>
      <c r="C6" s="161"/>
      <c r="D6" s="161"/>
      <c r="E6" s="161"/>
      <c r="F6" s="146"/>
      <c r="G6" s="161"/>
      <c r="H6" s="161"/>
      <c r="I6" s="145"/>
    </row>
    <row r="7" spans="1:11" ht="20.25">
      <c r="A7" s="146" t="s">
        <v>1143</v>
      </c>
      <c r="B7" s="146"/>
      <c r="C7" s="161" t="s">
        <v>16</v>
      </c>
      <c r="D7" s="161"/>
      <c r="E7" s="161"/>
      <c r="F7" s="146"/>
      <c r="G7" s="161"/>
      <c r="H7" s="161"/>
      <c r="I7" s="145"/>
    </row>
    <row r="8" spans="1:11" ht="20.25">
      <c r="A8" s="146" t="s">
        <v>1144</v>
      </c>
      <c r="B8" s="146"/>
      <c r="C8" s="162">
        <v>12450000</v>
      </c>
      <c r="D8" s="161"/>
      <c r="E8" s="161"/>
      <c r="F8" s="146"/>
      <c r="G8" s="161"/>
      <c r="H8" s="161"/>
      <c r="I8" s="145"/>
    </row>
    <row r="9" spans="1:11" ht="20.25">
      <c r="A9" s="146" t="s">
        <v>1145</v>
      </c>
      <c r="B9" s="146"/>
      <c r="C9" s="162">
        <f>SUM(I14:I31)</f>
        <v>22189063.859999999</v>
      </c>
      <c r="D9" s="161"/>
      <c r="E9" s="161"/>
      <c r="F9" s="146"/>
      <c r="G9" s="161"/>
      <c r="H9" s="161"/>
      <c r="I9" s="145"/>
    </row>
    <row r="10" spans="1:11" ht="15" thickBot="1"/>
    <row r="11" spans="1:11">
      <c r="A11" s="399" t="s">
        <v>1146</v>
      </c>
      <c r="B11" s="399" t="s">
        <v>1147</v>
      </c>
      <c r="C11" s="399" t="s">
        <v>1148</v>
      </c>
      <c r="D11" s="399" t="s">
        <v>1149</v>
      </c>
      <c r="E11" s="399" t="s">
        <v>1150</v>
      </c>
      <c r="F11" s="399" t="s">
        <v>162</v>
      </c>
      <c r="G11" s="399" t="s">
        <v>1151</v>
      </c>
      <c r="H11" s="399" t="s">
        <v>1152</v>
      </c>
      <c r="I11" s="399" t="s">
        <v>1153</v>
      </c>
      <c r="J11" s="399" t="s">
        <v>1154</v>
      </c>
      <c r="K11" s="399" t="s">
        <v>161</v>
      </c>
    </row>
    <row r="12" spans="1:11" ht="33" customHeight="1" thickBot="1">
      <c r="A12" s="400"/>
      <c r="B12" s="400"/>
      <c r="C12" s="400"/>
      <c r="D12" s="400"/>
      <c r="E12" s="400"/>
      <c r="F12" s="400"/>
      <c r="G12" s="400"/>
      <c r="H12" s="400"/>
      <c r="I12" s="400"/>
      <c r="J12" s="400"/>
      <c r="K12" s="400"/>
    </row>
    <row r="13" spans="1:11" ht="15" thickBot="1">
      <c r="A13" s="147">
        <v>1</v>
      </c>
      <c r="B13" s="148">
        <v>2</v>
      </c>
      <c r="C13" s="148">
        <v>3</v>
      </c>
      <c r="D13" s="148">
        <v>4</v>
      </c>
      <c r="E13" s="148">
        <v>5</v>
      </c>
      <c r="F13" s="148">
        <v>6</v>
      </c>
      <c r="G13" s="147">
        <v>7</v>
      </c>
      <c r="H13" s="147">
        <v>8</v>
      </c>
      <c r="I13" s="147">
        <v>9</v>
      </c>
      <c r="J13" s="147">
        <v>10</v>
      </c>
      <c r="K13" s="147">
        <v>11</v>
      </c>
    </row>
    <row r="14" spans="1:11" s="154" customFormat="1" ht="50.25" customHeight="1">
      <c r="A14" s="149">
        <v>1</v>
      </c>
      <c r="B14" s="150" t="s">
        <v>936</v>
      </c>
      <c r="C14" s="150" t="s">
        <v>937</v>
      </c>
      <c r="D14" s="150" t="s">
        <v>1155</v>
      </c>
      <c r="E14" s="151">
        <v>1</v>
      </c>
      <c r="F14" s="151" t="s">
        <v>1156</v>
      </c>
      <c r="G14" s="151">
        <v>1</v>
      </c>
      <c r="H14" s="152">
        <v>7800000</v>
      </c>
      <c r="I14" s="153">
        <v>7800000</v>
      </c>
      <c r="J14" s="153">
        <v>9594000</v>
      </c>
      <c r="K14" s="163" t="s">
        <v>939</v>
      </c>
    </row>
    <row r="15" spans="1:11" s="154" customFormat="1" ht="50.25" customHeight="1">
      <c r="A15" s="155">
        <v>2</v>
      </c>
      <c r="B15" s="156" t="s">
        <v>941</v>
      </c>
      <c r="C15" s="156" t="s">
        <v>942</v>
      </c>
      <c r="D15" s="156" t="s">
        <v>944</v>
      </c>
      <c r="E15" s="157">
        <v>1</v>
      </c>
      <c r="F15" s="151" t="s">
        <v>1156</v>
      </c>
      <c r="G15" s="157">
        <v>1</v>
      </c>
      <c r="H15" s="158">
        <v>3896007</v>
      </c>
      <c r="I15" s="159">
        <v>3896007</v>
      </c>
      <c r="J15" s="159">
        <v>4792088.6100000003</v>
      </c>
      <c r="K15" s="164" t="s">
        <v>943</v>
      </c>
    </row>
    <row r="16" spans="1:11" s="154" customFormat="1" ht="50.25" customHeight="1">
      <c r="A16" s="155">
        <v>3</v>
      </c>
      <c r="B16" s="156" t="s">
        <v>945</v>
      </c>
      <c r="C16" s="156" t="s">
        <v>946</v>
      </c>
      <c r="D16" s="156" t="s">
        <v>947</v>
      </c>
      <c r="E16" s="157">
        <v>1</v>
      </c>
      <c r="F16" s="151" t="s">
        <v>1156</v>
      </c>
      <c r="G16" s="157">
        <v>1</v>
      </c>
      <c r="H16" s="158">
        <v>3330094</v>
      </c>
      <c r="I16" s="159">
        <v>3330094</v>
      </c>
      <c r="J16" s="159">
        <v>4096015.62</v>
      </c>
      <c r="K16" s="164" t="s">
        <v>943</v>
      </c>
    </row>
    <row r="17" spans="1:11" s="154" customFormat="1" ht="50.25" customHeight="1">
      <c r="A17" s="155">
        <v>4</v>
      </c>
      <c r="B17" s="156" t="s">
        <v>948</v>
      </c>
      <c r="C17" s="156" t="s">
        <v>949</v>
      </c>
      <c r="D17" s="156" t="s">
        <v>950</v>
      </c>
      <c r="E17" s="157">
        <v>1</v>
      </c>
      <c r="F17" s="151" t="s">
        <v>1156</v>
      </c>
      <c r="G17" s="157">
        <v>1</v>
      </c>
      <c r="H17" s="158">
        <v>3502121</v>
      </c>
      <c r="I17" s="159">
        <v>3502121</v>
      </c>
      <c r="J17" s="159">
        <v>4307608.83</v>
      </c>
      <c r="K17" s="164" t="s">
        <v>943</v>
      </c>
    </row>
    <row r="18" spans="1:11" s="154" customFormat="1" ht="50.25" customHeight="1">
      <c r="A18" s="155">
        <v>5</v>
      </c>
      <c r="B18" s="156" t="s">
        <v>298</v>
      </c>
      <c r="C18" s="156"/>
      <c r="D18" s="156" t="s">
        <v>952</v>
      </c>
      <c r="E18" s="157">
        <v>1</v>
      </c>
      <c r="F18" s="151" t="s">
        <v>1156</v>
      </c>
      <c r="G18" s="157">
        <v>1</v>
      </c>
      <c r="H18" s="158">
        <v>944816</v>
      </c>
      <c r="I18" s="159">
        <v>944816</v>
      </c>
      <c r="J18" s="159">
        <v>1162123.68</v>
      </c>
      <c r="K18" s="164" t="s">
        <v>951</v>
      </c>
    </row>
    <row r="19" spans="1:11" s="154" customFormat="1" ht="50.25" customHeight="1">
      <c r="A19" s="155">
        <v>6</v>
      </c>
      <c r="B19" s="156" t="s">
        <v>953</v>
      </c>
      <c r="C19" s="156" t="s">
        <v>954</v>
      </c>
      <c r="D19" s="156" t="s">
        <v>956</v>
      </c>
      <c r="E19" s="157">
        <v>1</v>
      </c>
      <c r="F19" s="151" t="s">
        <v>1156</v>
      </c>
      <c r="G19" s="157">
        <v>1</v>
      </c>
      <c r="H19" s="158">
        <v>1337422</v>
      </c>
      <c r="I19" s="159">
        <v>1337422</v>
      </c>
      <c r="J19" s="159">
        <v>1645029.06</v>
      </c>
      <c r="K19" s="164" t="s">
        <v>955</v>
      </c>
    </row>
    <row r="20" spans="1:11" s="154" customFormat="1" ht="50.25" customHeight="1">
      <c r="A20" s="155">
        <v>7</v>
      </c>
      <c r="B20" s="156" t="s">
        <v>957</v>
      </c>
      <c r="C20" s="156" t="s">
        <v>958</v>
      </c>
      <c r="D20" s="156" t="s">
        <v>875</v>
      </c>
      <c r="E20" s="157">
        <v>1</v>
      </c>
      <c r="F20" s="151" t="s">
        <v>1156</v>
      </c>
      <c r="G20" s="157">
        <v>1</v>
      </c>
      <c r="H20" s="158">
        <v>43139</v>
      </c>
      <c r="I20" s="159">
        <v>43139</v>
      </c>
      <c r="J20" s="159">
        <v>53060.97</v>
      </c>
      <c r="K20" s="164" t="s">
        <v>959</v>
      </c>
    </row>
    <row r="21" spans="1:11" s="154" customFormat="1" ht="50.25" customHeight="1">
      <c r="A21" s="155">
        <v>8</v>
      </c>
      <c r="B21" s="156" t="s">
        <v>267</v>
      </c>
      <c r="C21" s="156"/>
      <c r="D21" s="156" t="s">
        <v>961</v>
      </c>
      <c r="E21" s="157">
        <v>1</v>
      </c>
      <c r="F21" s="151" t="s">
        <v>1156</v>
      </c>
      <c r="G21" s="157">
        <v>1</v>
      </c>
      <c r="H21" s="158">
        <v>153658</v>
      </c>
      <c r="I21" s="159">
        <v>153658</v>
      </c>
      <c r="J21" s="159">
        <v>188999.34</v>
      </c>
      <c r="K21" s="164" t="s">
        <v>960</v>
      </c>
    </row>
    <row r="22" spans="1:11" s="154" customFormat="1" ht="50.25" customHeight="1">
      <c r="A22" s="155">
        <v>9</v>
      </c>
      <c r="B22" s="156" t="s">
        <v>924</v>
      </c>
      <c r="C22" s="156"/>
      <c r="D22" s="156" t="s">
        <v>963</v>
      </c>
      <c r="E22" s="157">
        <v>1</v>
      </c>
      <c r="F22" s="151" t="s">
        <v>1156</v>
      </c>
      <c r="G22" s="157">
        <v>1</v>
      </c>
      <c r="H22" s="158">
        <v>6811.38</v>
      </c>
      <c r="I22" s="159">
        <v>6811.38</v>
      </c>
      <c r="J22" s="159">
        <v>8377.9974000000002</v>
      </c>
      <c r="K22" s="164" t="s">
        <v>962</v>
      </c>
    </row>
    <row r="23" spans="1:11" s="154" customFormat="1" ht="50.25" customHeight="1">
      <c r="A23" s="155">
        <v>10</v>
      </c>
      <c r="B23" s="156" t="s">
        <v>964</v>
      </c>
      <c r="C23" s="156"/>
      <c r="D23" s="156"/>
      <c r="E23" s="157">
        <v>1</v>
      </c>
      <c r="F23" s="151" t="s">
        <v>1156</v>
      </c>
      <c r="G23" s="157">
        <v>1</v>
      </c>
      <c r="H23" s="158">
        <v>325760</v>
      </c>
      <c r="I23" s="159">
        <v>325760</v>
      </c>
      <c r="J23" s="159">
        <v>400684.79999999999</v>
      </c>
      <c r="K23" s="164" t="s">
        <v>965</v>
      </c>
    </row>
    <row r="24" spans="1:11" s="154" customFormat="1" ht="50.25" customHeight="1">
      <c r="A24" s="155">
        <v>11</v>
      </c>
      <c r="B24" s="156" t="s">
        <v>966</v>
      </c>
      <c r="C24" s="156" t="s">
        <v>967</v>
      </c>
      <c r="D24" s="156" t="s">
        <v>969</v>
      </c>
      <c r="E24" s="157">
        <v>1</v>
      </c>
      <c r="F24" s="151" t="s">
        <v>1156</v>
      </c>
      <c r="G24" s="157">
        <v>1</v>
      </c>
      <c r="H24" s="158">
        <v>90140</v>
      </c>
      <c r="I24" s="159">
        <v>90140</v>
      </c>
      <c r="J24" s="159">
        <v>110872.2</v>
      </c>
      <c r="K24" s="164" t="s">
        <v>968</v>
      </c>
    </row>
    <row r="25" spans="1:11" s="154" customFormat="1" ht="50.25" customHeight="1">
      <c r="A25" s="155">
        <v>12</v>
      </c>
      <c r="B25" s="156" t="s">
        <v>970</v>
      </c>
      <c r="C25" s="156" t="s">
        <v>967</v>
      </c>
      <c r="D25" s="156" t="s">
        <v>971</v>
      </c>
      <c r="E25" s="157">
        <v>1</v>
      </c>
      <c r="F25" s="151" t="s">
        <v>1156</v>
      </c>
      <c r="G25" s="157">
        <v>1</v>
      </c>
      <c r="H25" s="158">
        <v>96920</v>
      </c>
      <c r="I25" s="159">
        <v>96920</v>
      </c>
      <c r="J25" s="159">
        <v>119211.59999999999</v>
      </c>
      <c r="K25" s="164" t="s">
        <v>968</v>
      </c>
    </row>
    <row r="26" spans="1:11" s="154" customFormat="1" ht="50.25" customHeight="1">
      <c r="A26" s="155">
        <v>13</v>
      </c>
      <c r="B26" s="156" t="s">
        <v>972</v>
      </c>
      <c r="C26" s="156"/>
      <c r="D26" s="156" t="s">
        <v>974</v>
      </c>
      <c r="E26" s="157">
        <v>1</v>
      </c>
      <c r="F26" s="151" t="s">
        <v>1156</v>
      </c>
      <c r="G26" s="157">
        <v>1</v>
      </c>
      <c r="H26" s="158">
        <v>8635</v>
      </c>
      <c r="I26" s="159">
        <v>8635</v>
      </c>
      <c r="J26" s="159">
        <v>10621.05</v>
      </c>
      <c r="K26" s="164" t="s">
        <v>973</v>
      </c>
    </row>
    <row r="27" spans="1:11" s="154" customFormat="1" ht="50.25" customHeight="1">
      <c r="A27" s="155">
        <v>14</v>
      </c>
      <c r="B27" s="156" t="s">
        <v>975</v>
      </c>
      <c r="C27" s="156"/>
      <c r="D27" s="156" t="s">
        <v>974</v>
      </c>
      <c r="E27" s="157">
        <v>1</v>
      </c>
      <c r="F27" s="151" t="s">
        <v>1156</v>
      </c>
      <c r="G27" s="157">
        <v>1</v>
      </c>
      <c r="H27" s="158">
        <v>8400</v>
      </c>
      <c r="I27" s="159">
        <v>8400</v>
      </c>
      <c r="J27" s="159">
        <v>10332</v>
      </c>
      <c r="K27" s="164" t="s">
        <v>976</v>
      </c>
    </row>
    <row r="28" spans="1:11" s="154" customFormat="1" ht="50.25" customHeight="1">
      <c r="A28" s="155">
        <v>15</v>
      </c>
      <c r="B28" s="156" t="s">
        <v>352</v>
      </c>
      <c r="C28" s="156"/>
      <c r="D28" s="156" t="s">
        <v>978</v>
      </c>
      <c r="E28" s="157">
        <v>1</v>
      </c>
      <c r="F28" s="151" t="s">
        <v>1156</v>
      </c>
      <c r="G28" s="157">
        <v>1</v>
      </c>
      <c r="H28" s="158">
        <v>306496.48</v>
      </c>
      <c r="I28" s="159">
        <v>306496.48</v>
      </c>
      <c r="J28" s="159">
        <v>376990.67039999994</v>
      </c>
      <c r="K28" s="164" t="s">
        <v>977</v>
      </c>
    </row>
    <row r="29" spans="1:11" s="154" customFormat="1" ht="50.25" customHeight="1">
      <c r="A29" s="155">
        <v>16</v>
      </c>
      <c r="B29" s="156" t="s">
        <v>979</v>
      </c>
      <c r="C29" s="156" t="s">
        <v>980</v>
      </c>
      <c r="D29" s="156" t="s">
        <v>981</v>
      </c>
      <c r="E29" s="157">
        <v>1</v>
      </c>
      <c r="F29" s="151" t="s">
        <v>1156</v>
      </c>
      <c r="G29" s="157">
        <v>1</v>
      </c>
      <c r="H29" s="158">
        <v>32340</v>
      </c>
      <c r="I29" s="159">
        <v>32340</v>
      </c>
      <c r="J29" s="159">
        <v>39778.199999999997</v>
      </c>
      <c r="K29" s="164" t="s">
        <v>968</v>
      </c>
    </row>
    <row r="30" spans="1:11" s="154" customFormat="1" ht="50.25" customHeight="1">
      <c r="A30" s="155">
        <v>17</v>
      </c>
      <c r="B30" s="156" t="s">
        <v>982</v>
      </c>
      <c r="C30" s="156" t="s">
        <v>980</v>
      </c>
      <c r="D30" s="156" t="s">
        <v>983</v>
      </c>
      <c r="E30" s="157">
        <v>1</v>
      </c>
      <c r="F30" s="151" t="s">
        <v>1156</v>
      </c>
      <c r="G30" s="157">
        <v>1</v>
      </c>
      <c r="H30" s="158">
        <v>13070</v>
      </c>
      <c r="I30" s="159">
        <v>13070</v>
      </c>
      <c r="J30" s="159">
        <v>16076.1</v>
      </c>
      <c r="K30" s="164" t="s">
        <v>968</v>
      </c>
    </row>
    <row r="31" spans="1:11" s="154" customFormat="1" ht="50.25" customHeight="1">
      <c r="A31" s="155">
        <v>18</v>
      </c>
      <c r="B31" s="156" t="s">
        <v>984</v>
      </c>
      <c r="C31" s="156"/>
      <c r="D31" s="156" t="s">
        <v>985</v>
      </c>
      <c r="E31" s="157">
        <v>1</v>
      </c>
      <c r="F31" s="151" t="s">
        <v>1156</v>
      </c>
      <c r="G31" s="157">
        <v>1</v>
      </c>
      <c r="H31" s="158">
        <v>293234</v>
      </c>
      <c r="I31" s="159">
        <v>293234</v>
      </c>
      <c r="J31" s="159">
        <v>360677.82</v>
      </c>
      <c r="K31" s="164" t="s">
        <v>955</v>
      </c>
    </row>
    <row r="32" spans="1:11">
      <c r="A32" s="160"/>
      <c r="B32" s="160"/>
      <c r="C32" s="160"/>
      <c r="D32" s="160"/>
      <c r="E32" s="160"/>
      <c r="F32" s="160"/>
      <c r="G32" s="157"/>
      <c r="H32" s="157"/>
      <c r="I32" s="157"/>
      <c r="J32" s="157"/>
      <c r="K32" s="157"/>
    </row>
    <row r="33" spans="1:11">
      <c r="A33" s="160"/>
      <c r="B33" s="160"/>
      <c r="C33" s="160"/>
      <c r="D33" s="160"/>
      <c r="E33" s="160"/>
      <c r="F33" s="160"/>
      <c r="G33" s="157"/>
      <c r="H33" s="157"/>
      <c r="I33" s="157"/>
      <c r="J33" s="157"/>
      <c r="K33" s="157"/>
    </row>
    <row r="34" spans="1:11">
      <c r="A34" s="160"/>
      <c r="B34" s="160"/>
      <c r="C34" s="160"/>
      <c r="D34" s="160"/>
      <c r="E34" s="160"/>
      <c r="F34" s="160"/>
      <c r="G34" s="157"/>
      <c r="H34" s="157"/>
      <c r="I34" s="157"/>
      <c r="J34" s="157"/>
      <c r="K34" s="157"/>
    </row>
    <row r="35" spans="1:11">
      <c r="A35" s="160"/>
      <c r="B35" s="160"/>
      <c r="C35" s="160"/>
      <c r="D35" s="160"/>
      <c r="E35" s="160"/>
      <c r="F35" s="160"/>
      <c r="G35" s="157"/>
      <c r="H35" s="157"/>
      <c r="I35" s="157"/>
      <c r="J35" s="157"/>
      <c r="K35" s="157"/>
    </row>
    <row r="36" spans="1:11">
      <c r="A36" s="160"/>
      <c r="B36" s="160"/>
      <c r="C36" s="160"/>
      <c r="D36" s="160"/>
      <c r="E36" s="160"/>
      <c r="F36" s="160"/>
      <c r="G36" s="157"/>
      <c r="H36" s="157"/>
      <c r="I36" s="157"/>
      <c r="J36" s="157"/>
      <c r="K36" s="157"/>
    </row>
    <row r="37" spans="1:11">
      <c r="A37" s="160"/>
      <c r="B37" s="160"/>
      <c r="C37" s="160"/>
      <c r="D37" s="160"/>
      <c r="E37" s="160"/>
      <c r="F37" s="160"/>
      <c r="G37" s="157"/>
      <c r="H37" s="157"/>
      <c r="I37" s="157"/>
      <c r="J37" s="157"/>
      <c r="K37" s="157"/>
    </row>
    <row r="38" spans="1:11">
      <c r="A38" s="160"/>
      <c r="B38" s="160"/>
      <c r="C38" s="160"/>
      <c r="D38" s="160"/>
      <c r="E38" s="160"/>
      <c r="F38" s="160"/>
      <c r="G38" s="157"/>
      <c r="H38" s="157"/>
      <c r="I38" s="157"/>
      <c r="J38" s="157"/>
      <c r="K38" s="157"/>
    </row>
    <row r="39" spans="1:11">
      <c r="A39" s="160"/>
      <c r="B39" s="160"/>
      <c r="C39" s="160"/>
      <c r="D39" s="160"/>
      <c r="E39" s="160"/>
      <c r="F39" s="160"/>
      <c r="G39" s="157"/>
      <c r="H39" s="157"/>
      <c r="I39" s="157"/>
      <c r="J39" s="157"/>
      <c r="K39" s="157"/>
    </row>
    <row r="40" spans="1:11">
      <c r="A40" s="160"/>
      <c r="B40" s="160"/>
      <c r="C40" s="160"/>
      <c r="D40" s="160"/>
      <c r="E40" s="160"/>
      <c r="F40" s="160"/>
      <c r="G40" s="157"/>
      <c r="H40" s="157"/>
      <c r="I40" s="157"/>
      <c r="J40" s="157"/>
      <c r="K40" s="157"/>
    </row>
    <row r="41" spans="1:11">
      <c r="A41" s="160"/>
      <c r="B41" s="160"/>
      <c r="C41" s="160"/>
      <c r="D41" s="160"/>
      <c r="E41" s="160"/>
      <c r="F41" s="160"/>
      <c r="G41" s="157"/>
      <c r="H41" s="157"/>
      <c r="I41" s="157"/>
      <c r="J41" s="157"/>
      <c r="K41" s="157"/>
    </row>
    <row r="42" spans="1:11">
      <c r="A42" s="160"/>
      <c r="B42" s="160"/>
      <c r="C42" s="160"/>
      <c r="D42" s="160"/>
      <c r="E42" s="160"/>
      <c r="F42" s="160"/>
      <c r="G42" s="157"/>
      <c r="H42" s="157"/>
      <c r="I42" s="157"/>
      <c r="J42" s="157"/>
      <c r="K42" s="157"/>
    </row>
    <row r="43" spans="1:11">
      <c r="A43" s="160"/>
      <c r="B43" s="160"/>
      <c r="C43" s="160"/>
      <c r="D43" s="160"/>
      <c r="E43" s="160"/>
      <c r="F43" s="160"/>
      <c r="G43" s="157"/>
      <c r="H43" s="157"/>
      <c r="I43" s="157"/>
      <c r="J43" s="157"/>
      <c r="K43" s="157"/>
    </row>
    <row r="44" spans="1:11">
      <c r="A44" s="160"/>
      <c r="B44" s="160"/>
      <c r="C44" s="160"/>
      <c r="D44" s="160"/>
      <c r="E44" s="160"/>
      <c r="F44" s="160"/>
      <c r="G44" s="157"/>
      <c r="H44" s="157"/>
      <c r="I44" s="157"/>
      <c r="J44" s="157"/>
      <c r="K44" s="157"/>
    </row>
    <row r="45" spans="1:11">
      <c r="A45" s="160"/>
      <c r="B45" s="160"/>
      <c r="C45" s="160"/>
      <c r="D45" s="160"/>
      <c r="E45" s="160"/>
      <c r="F45" s="160"/>
      <c r="G45" s="157"/>
      <c r="H45" s="157"/>
      <c r="I45" s="157"/>
      <c r="J45" s="157"/>
      <c r="K45" s="157"/>
    </row>
    <row r="46" spans="1:11">
      <c r="A46" s="160"/>
      <c r="B46" s="160"/>
      <c r="C46" s="160"/>
      <c r="D46" s="160"/>
      <c r="E46" s="160"/>
      <c r="F46" s="160"/>
      <c r="G46" s="157"/>
      <c r="H46" s="157"/>
      <c r="I46" s="157"/>
      <c r="J46" s="157"/>
      <c r="K46" s="157"/>
    </row>
    <row r="47" spans="1:11">
      <c r="A47" s="160"/>
      <c r="B47" s="160"/>
      <c r="C47" s="160"/>
      <c r="D47" s="160"/>
      <c r="E47" s="160"/>
      <c r="F47" s="160"/>
      <c r="G47" s="157"/>
      <c r="H47" s="157"/>
      <c r="I47" s="157"/>
      <c r="J47" s="157"/>
      <c r="K47" s="157"/>
    </row>
    <row r="48" spans="1:11">
      <c r="A48" s="160"/>
      <c r="B48" s="160"/>
      <c r="C48" s="160"/>
      <c r="D48" s="160"/>
      <c r="E48" s="160"/>
      <c r="F48" s="160"/>
      <c r="G48" s="157"/>
      <c r="H48" s="157"/>
      <c r="I48" s="157"/>
      <c r="J48" s="157"/>
      <c r="K48" s="157"/>
    </row>
    <row r="49" spans="1:11">
      <c r="A49" s="160"/>
      <c r="B49" s="160"/>
      <c r="C49" s="160"/>
      <c r="D49" s="160"/>
      <c r="E49" s="160"/>
      <c r="F49" s="160"/>
      <c r="G49" s="157"/>
      <c r="H49" s="157"/>
      <c r="I49" s="157"/>
      <c r="J49" s="157"/>
      <c r="K49" s="157"/>
    </row>
    <row r="50" spans="1:11">
      <c r="A50" s="160"/>
      <c r="B50" s="160"/>
      <c r="C50" s="160"/>
      <c r="D50" s="160"/>
      <c r="E50" s="160"/>
      <c r="F50" s="160"/>
      <c r="G50" s="157"/>
      <c r="H50" s="157"/>
      <c r="I50" s="157"/>
      <c r="J50" s="157"/>
      <c r="K50" s="157"/>
    </row>
    <row r="51" spans="1:11">
      <c r="A51" s="160"/>
      <c r="B51" s="160"/>
      <c r="C51" s="160"/>
      <c r="D51" s="160"/>
      <c r="E51" s="160"/>
      <c r="F51" s="160"/>
      <c r="G51" s="157"/>
      <c r="H51" s="157"/>
      <c r="I51" s="157"/>
      <c r="J51" s="157"/>
      <c r="K51" s="157"/>
    </row>
    <row r="52" spans="1:11">
      <c r="A52" s="160"/>
      <c r="B52" s="160"/>
      <c r="C52" s="160"/>
      <c r="D52" s="160"/>
      <c r="E52" s="160"/>
      <c r="F52" s="160"/>
      <c r="G52" s="157"/>
      <c r="H52" s="157"/>
      <c r="I52" s="157"/>
      <c r="J52" s="157"/>
      <c r="K52" s="157"/>
    </row>
    <row r="53" spans="1:11">
      <c r="A53" s="160"/>
      <c r="B53" s="160"/>
      <c r="C53" s="160"/>
      <c r="D53" s="160"/>
      <c r="E53" s="160"/>
      <c r="F53" s="160"/>
      <c r="G53" s="157"/>
      <c r="H53" s="157"/>
      <c r="I53" s="157"/>
      <c r="J53" s="157"/>
      <c r="K53" s="157"/>
    </row>
    <row r="54" spans="1:11">
      <c r="A54" s="160"/>
      <c r="B54" s="160"/>
      <c r="C54" s="160"/>
      <c r="D54" s="160"/>
      <c r="E54" s="160"/>
      <c r="F54" s="160"/>
      <c r="G54" s="157"/>
      <c r="H54" s="157"/>
      <c r="I54" s="157"/>
      <c r="J54" s="157"/>
      <c r="K54" s="157"/>
    </row>
    <row r="55" spans="1:11">
      <c r="A55" s="160"/>
      <c r="B55" s="160"/>
      <c r="C55" s="160"/>
      <c r="D55" s="160"/>
      <c r="E55" s="160"/>
      <c r="F55" s="160"/>
      <c r="G55" s="157"/>
      <c r="H55" s="157"/>
      <c r="I55" s="157"/>
      <c r="J55" s="157"/>
      <c r="K55" s="157"/>
    </row>
    <row r="56" spans="1:11">
      <c r="A56" s="160"/>
      <c r="B56" s="160"/>
      <c r="C56" s="160"/>
      <c r="D56" s="160"/>
      <c r="E56" s="160"/>
      <c r="F56" s="160"/>
      <c r="G56" s="157"/>
      <c r="H56" s="157"/>
      <c r="I56" s="157"/>
      <c r="J56" s="157"/>
      <c r="K56" s="157"/>
    </row>
    <row r="57" spans="1:11">
      <c r="A57" s="160"/>
      <c r="B57" s="160"/>
      <c r="C57" s="160"/>
      <c r="D57" s="160"/>
      <c r="E57" s="160"/>
      <c r="F57" s="160"/>
      <c r="G57" s="157"/>
      <c r="H57" s="157"/>
      <c r="I57" s="157"/>
      <c r="J57" s="157"/>
      <c r="K57" s="157"/>
    </row>
    <row r="58" spans="1:11">
      <c r="A58" s="160"/>
      <c r="B58" s="160"/>
      <c r="C58" s="160"/>
      <c r="D58" s="160"/>
      <c r="E58" s="160"/>
      <c r="F58" s="160"/>
      <c r="G58" s="157"/>
      <c r="H58" s="157"/>
      <c r="I58" s="157"/>
      <c r="J58" s="157"/>
      <c r="K58" s="157"/>
    </row>
  </sheetData>
  <mergeCells count="15">
    <mergeCell ref="J11:J12"/>
    <mergeCell ref="K11:K12"/>
    <mergeCell ref="A1:I1"/>
    <mergeCell ref="A3:H3"/>
    <mergeCell ref="A4:B4"/>
    <mergeCell ref="C4:H4"/>
    <mergeCell ref="A11:A12"/>
    <mergeCell ref="B11:B12"/>
    <mergeCell ref="C11:C12"/>
    <mergeCell ref="D11:D12"/>
    <mergeCell ref="E11:E12"/>
    <mergeCell ref="F11:F12"/>
    <mergeCell ref="G11:G12"/>
    <mergeCell ref="H11:H12"/>
    <mergeCell ref="I11:I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31">
    <pageSetUpPr fitToPage="1"/>
  </sheetPr>
  <dimension ref="A2:H89"/>
  <sheetViews>
    <sheetView showGridLines="0" tabSelected="1" topLeftCell="B5" zoomScale="110" zoomScaleNormal="110" workbookViewId="0">
      <selection activeCell="B5" sqref="B5:C5"/>
    </sheetView>
  </sheetViews>
  <sheetFormatPr defaultColWidth="8.85546875" defaultRowHeight="17.25" customHeight="1"/>
  <cols>
    <col min="1" max="1" width="9.7109375" style="169" customWidth="1"/>
    <col min="2" max="2" width="61.42578125" style="169" customWidth="1"/>
    <col min="3" max="3" width="17.42578125" style="169" customWidth="1"/>
    <col min="4" max="4" width="11" style="169" bestFit="1" customWidth="1"/>
    <col min="5" max="5" width="20.28515625" style="169" bestFit="1" customWidth="1"/>
    <col min="6" max="6" width="61.140625" style="169" bestFit="1" customWidth="1"/>
    <col min="7" max="7" width="44" style="169" bestFit="1" customWidth="1"/>
    <col min="8" max="8" width="35.85546875" style="169" bestFit="1" customWidth="1"/>
    <col min="9" max="16384" width="8.85546875" style="169"/>
  </cols>
  <sheetData>
    <row r="2" spans="1:8" s="276" customFormat="1" ht="17.25" customHeight="1">
      <c r="A2" s="276" t="s">
        <v>94</v>
      </c>
      <c r="B2" s="279" t="s">
        <v>95</v>
      </c>
      <c r="C2" s="280"/>
    </row>
    <row r="3" spans="1:8" ht="17.25" customHeight="1">
      <c r="A3" s="169" t="s">
        <v>96</v>
      </c>
      <c r="B3" s="278" t="s">
        <v>97</v>
      </c>
      <c r="C3" s="275"/>
    </row>
    <row r="4" spans="1:8" s="276" customFormat="1" ht="17.25" customHeight="1">
      <c r="B4" s="277"/>
      <c r="C4" s="277"/>
    </row>
    <row r="5" spans="1:8" ht="17.25" customHeight="1">
      <c r="B5" s="389"/>
      <c r="C5" s="389"/>
    </row>
    <row r="6" spans="1:8" s="264" customFormat="1" ht="48.75" customHeight="1">
      <c r="A6" s="281" t="s">
        <v>98</v>
      </c>
      <c r="B6" s="282" t="s">
        <v>99</v>
      </c>
      <c r="C6" s="282" t="s">
        <v>100</v>
      </c>
      <c r="D6" s="359" t="s">
        <v>101</v>
      </c>
      <c r="E6" s="359" t="s">
        <v>102</v>
      </c>
      <c r="F6" s="359" t="s">
        <v>103</v>
      </c>
      <c r="G6" s="359" t="s">
        <v>104</v>
      </c>
      <c r="H6" s="359" t="s">
        <v>105</v>
      </c>
    </row>
    <row r="7" spans="1:8" ht="17.25" customHeight="1">
      <c r="A7" s="286">
        <v>1</v>
      </c>
      <c r="B7" s="287" t="s">
        <v>106</v>
      </c>
      <c r="C7" s="286" t="s">
        <v>107</v>
      </c>
      <c r="D7" s="286" t="s">
        <v>108</v>
      </c>
      <c r="E7" s="286" t="s">
        <v>90</v>
      </c>
      <c r="F7" s="286" t="s">
        <v>109</v>
      </c>
      <c r="G7" s="286" t="s">
        <v>110</v>
      </c>
      <c r="H7" s="293" t="s">
        <v>111</v>
      </c>
    </row>
    <row r="8" spans="1:8" ht="17.25" customHeight="1">
      <c r="A8" s="286">
        <v>2</v>
      </c>
      <c r="B8" s="287" t="s">
        <v>112</v>
      </c>
      <c r="C8" s="286" t="s">
        <v>107</v>
      </c>
      <c r="D8" s="286" t="s">
        <v>108</v>
      </c>
      <c r="E8" s="286" t="s">
        <v>90</v>
      </c>
      <c r="F8" s="286" t="s">
        <v>109</v>
      </c>
      <c r="G8" s="286" t="s">
        <v>110</v>
      </c>
      <c r="H8" s="293" t="s">
        <v>111</v>
      </c>
    </row>
    <row r="9" spans="1:8" ht="17.25" customHeight="1">
      <c r="A9" s="286">
        <v>3</v>
      </c>
      <c r="B9" s="287" t="s">
        <v>113</v>
      </c>
      <c r="C9" s="286" t="s">
        <v>107</v>
      </c>
      <c r="D9" s="286" t="s">
        <v>108</v>
      </c>
      <c r="E9" s="293" t="s">
        <v>114</v>
      </c>
      <c r="F9" s="286" t="s">
        <v>109</v>
      </c>
      <c r="G9" s="286" t="s">
        <v>110</v>
      </c>
      <c r="H9" s="286"/>
    </row>
    <row r="10" spans="1:8" ht="17.25" customHeight="1">
      <c r="A10" s="286">
        <v>4</v>
      </c>
      <c r="B10" s="287" t="s">
        <v>115</v>
      </c>
      <c r="C10" s="286" t="s">
        <v>107</v>
      </c>
      <c r="D10" s="286" t="s">
        <v>116</v>
      </c>
      <c r="E10" s="293" t="s">
        <v>114</v>
      </c>
      <c r="F10" s="286" t="s">
        <v>90</v>
      </c>
      <c r="G10" s="286" t="s">
        <v>117</v>
      </c>
      <c r="H10" s="286"/>
    </row>
    <row r="11" spans="1:8" ht="17.25" customHeight="1">
      <c r="A11" s="286">
        <v>5</v>
      </c>
      <c r="B11" s="287" t="s">
        <v>118</v>
      </c>
      <c r="C11" s="286" t="s">
        <v>107</v>
      </c>
      <c r="D11" s="286" t="s">
        <v>108</v>
      </c>
      <c r="E11" s="286" t="s">
        <v>90</v>
      </c>
      <c r="F11" s="286" t="s">
        <v>90</v>
      </c>
      <c r="G11" s="286" t="s">
        <v>110</v>
      </c>
      <c r="H11" s="286"/>
    </row>
    <row r="12" spans="1:8" ht="17.25" customHeight="1">
      <c r="A12" s="286">
        <v>6</v>
      </c>
      <c r="B12" s="287" t="s">
        <v>119</v>
      </c>
      <c r="C12" s="286" t="s">
        <v>107</v>
      </c>
      <c r="D12" s="286" t="s">
        <v>108</v>
      </c>
      <c r="E12" s="286" t="s">
        <v>90</v>
      </c>
      <c r="F12" s="286" t="s">
        <v>90</v>
      </c>
      <c r="G12" s="286" t="s">
        <v>110</v>
      </c>
      <c r="H12" s="286"/>
    </row>
    <row r="13" spans="1:8" ht="17.25" customHeight="1">
      <c r="A13" s="286">
        <v>7</v>
      </c>
      <c r="B13" s="292" t="s">
        <v>120</v>
      </c>
      <c r="C13" s="286" t="s">
        <v>107</v>
      </c>
      <c r="D13" s="286" t="s">
        <v>116</v>
      </c>
      <c r="E13" s="286" t="s">
        <v>90</v>
      </c>
      <c r="F13" s="286" t="s">
        <v>90</v>
      </c>
      <c r="G13" s="286" t="s">
        <v>110</v>
      </c>
      <c r="H13" s="286"/>
    </row>
    <row r="14" spans="1:8" ht="17.25" customHeight="1">
      <c r="A14" s="286">
        <v>8</v>
      </c>
      <c r="B14" s="287" t="s">
        <v>121</v>
      </c>
      <c r="C14" s="286" t="s">
        <v>107</v>
      </c>
      <c r="D14" s="286" t="s">
        <v>116</v>
      </c>
      <c r="E14" s="286" t="s">
        <v>90</v>
      </c>
      <c r="F14" s="286" t="s">
        <v>90</v>
      </c>
      <c r="G14" s="293" t="s">
        <v>122</v>
      </c>
      <c r="H14" s="286"/>
    </row>
    <row r="15" spans="1:8" ht="17.25" customHeight="1">
      <c r="A15" s="286">
        <v>9</v>
      </c>
      <c r="B15" s="287" t="s">
        <v>123</v>
      </c>
      <c r="C15" s="286" t="s">
        <v>107</v>
      </c>
      <c r="D15" s="286" t="s">
        <v>116</v>
      </c>
      <c r="E15" s="286" t="s">
        <v>90</v>
      </c>
      <c r="F15" s="286" t="s">
        <v>90</v>
      </c>
      <c r="G15" s="293" t="s">
        <v>122</v>
      </c>
      <c r="H15" s="286"/>
    </row>
    <row r="16" spans="1:8" ht="17.25" customHeight="1">
      <c r="A16" s="286">
        <v>10</v>
      </c>
      <c r="B16" s="292" t="s">
        <v>124</v>
      </c>
      <c r="C16" s="286" t="s">
        <v>107</v>
      </c>
      <c r="D16" s="286" t="s">
        <v>116</v>
      </c>
      <c r="E16" s="286" t="s">
        <v>90</v>
      </c>
      <c r="F16" s="286" t="s">
        <v>109</v>
      </c>
      <c r="G16" s="293" t="s">
        <v>122</v>
      </c>
      <c r="H16" s="286"/>
    </row>
    <row r="17" spans="1:8" ht="17.25" customHeight="1">
      <c r="A17" s="286">
        <v>11</v>
      </c>
      <c r="B17" s="292" t="s">
        <v>125</v>
      </c>
      <c r="C17" s="286" t="s">
        <v>107</v>
      </c>
      <c r="D17" s="286" t="s">
        <v>116</v>
      </c>
      <c r="E17" s="286" t="s">
        <v>90</v>
      </c>
      <c r="F17" s="286" t="s">
        <v>109</v>
      </c>
      <c r="G17" s="293" t="s">
        <v>122</v>
      </c>
      <c r="H17" s="286"/>
    </row>
    <row r="18" spans="1:8" ht="90">
      <c r="A18" s="286">
        <v>12</v>
      </c>
      <c r="B18" s="287" t="s">
        <v>126</v>
      </c>
      <c r="C18" s="286" t="s">
        <v>107</v>
      </c>
      <c r="D18" s="286" t="s">
        <v>108</v>
      </c>
      <c r="E18" s="293" t="s">
        <v>127</v>
      </c>
      <c r="F18" s="286" t="s">
        <v>109</v>
      </c>
      <c r="G18" s="293" t="s">
        <v>122</v>
      </c>
      <c r="H18" s="293" t="s">
        <v>128</v>
      </c>
    </row>
    <row r="19" spans="1:8" ht="60">
      <c r="A19" s="286">
        <v>13</v>
      </c>
      <c r="B19" s="287" t="s">
        <v>129</v>
      </c>
      <c r="C19" s="286" t="s">
        <v>107</v>
      </c>
      <c r="D19" s="286" t="s">
        <v>108</v>
      </c>
      <c r="E19" s="293" t="s">
        <v>127</v>
      </c>
      <c r="F19" s="286" t="s">
        <v>109</v>
      </c>
      <c r="G19" s="293" t="s">
        <v>122</v>
      </c>
      <c r="H19" s="293" t="s">
        <v>130</v>
      </c>
    </row>
    <row r="20" spans="1:8" ht="17.25" customHeight="1">
      <c r="A20" s="286">
        <v>14</v>
      </c>
      <c r="B20" s="287" t="s">
        <v>131</v>
      </c>
      <c r="C20" s="286" t="s">
        <v>107</v>
      </c>
      <c r="D20" s="286" t="s">
        <v>108</v>
      </c>
      <c r="E20" s="293" t="s">
        <v>127</v>
      </c>
      <c r="F20" s="293" t="s">
        <v>132</v>
      </c>
      <c r="G20" s="293" t="s">
        <v>122</v>
      </c>
      <c r="H20" s="286"/>
    </row>
    <row r="21" spans="1:8" ht="17.25" customHeight="1">
      <c r="A21" s="286">
        <v>15</v>
      </c>
      <c r="B21" s="292" t="s">
        <v>133</v>
      </c>
      <c r="C21" s="286" t="s">
        <v>107</v>
      </c>
      <c r="D21" s="286" t="s">
        <v>116</v>
      </c>
      <c r="E21" s="293" t="s">
        <v>90</v>
      </c>
      <c r="F21" s="286" t="s">
        <v>90</v>
      </c>
      <c r="G21" s="293" t="s">
        <v>122</v>
      </c>
      <c r="H21" s="286"/>
    </row>
    <row r="22" spans="1:8" ht="17.25" customHeight="1">
      <c r="A22" s="286">
        <v>16</v>
      </c>
      <c r="B22" s="292" t="s">
        <v>134</v>
      </c>
      <c r="C22" s="286" t="s">
        <v>107</v>
      </c>
      <c r="D22" s="286" t="s">
        <v>116</v>
      </c>
      <c r="E22" s="293" t="s">
        <v>90</v>
      </c>
      <c r="F22" s="286" t="s">
        <v>109</v>
      </c>
      <c r="G22" s="286" t="s">
        <v>110</v>
      </c>
      <c r="H22" s="286"/>
    </row>
    <row r="23" spans="1:8" ht="75">
      <c r="A23" s="286">
        <v>17</v>
      </c>
      <c r="B23" s="287" t="s">
        <v>135</v>
      </c>
      <c r="C23" s="286" t="s">
        <v>136</v>
      </c>
      <c r="D23" s="286" t="s">
        <v>108</v>
      </c>
      <c r="E23" s="293" t="s">
        <v>127</v>
      </c>
      <c r="F23" s="293" t="s">
        <v>132</v>
      </c>
      <c r="G23" s="286" t="s">
        <v>110</v>
      </c>
      <c r="H23" s="293" t="s">
        <v>137</v>
      </c>
    </row>
    <row r="24" spans="1:8" ht="75">
      <c r="A24" s="286">
        <v>18</v>
      </c>
      <c r="B24" s="292" t="s">
        <v>138</v>
      </c>
      <c r="C24" s="286" t="s">
        <v>136</v>
      </c>
      <c r="D24" s="286" t="s">
        <v>108</v>
      </c>
      <c r="E24" s="293" t="s">
        <v>127</v>
      </c>
      <c r="F24" s="293" t="s">
        <v>139</v>
      </c>
      <c r="G24" s="293" t="s">
        <v>122</v>
      </c>
      <c r="H24" s="293" t="s">
        <v>140</v>
      </c>
    </row>
    <row r="25" spans="1:8" ht="105">
      <c r="A25" s="286">
        <v>19</v>
      </c>
      <c r="B25" s="292" t="s">
        <v>141</v>
      </c>
      <c r="C25" s="286" t="s">
        <v>136</v>
      </c>
      <c r="D25" s="286" t="s">
        <v>108</v>
      </c>
      <c r="E25" s="293" t="s">
        <v>127</v>
      </c>
      <c r="F25" s="293" t="s">
        <v>142</v>
      </c>
      <c r="G25" s="286" t="s">
        <v>110</v>
      </c>
      <c r="H25" s="293" t="s">
        <v>143</v>
      </c>
    </row>
    <row r="26" spans="1:8" ht="60">
      <c r="A26" s="286">
        <v>20</v>
      </c>
      <c r="B26" s="292" t="s">
        <v>144</v>
      </c>
      <c r="C26" s="286" t="s">
        <v>136</v>
      </c>
      <c r="D26" s="286" t="s">
        <v>116</v>
      </c>
      <c r="E26" s="293" t="s">
        <v>90</v>
      </c>
      <c r="F26" s="293" t="s">
        <v>145</v>
      </c>
      <c r="G26" s="293" t="s">
        <v>146</v>
      </c>
      <c r="H26" s="293" t="s">
        <v>147</v>
      </c>
    </row>
    <row r="27" spans="1:8" ht="78.75">
      <c r="A27" s="286">
        <v>21</v>
      </c>
      <c r="B27" s="296" t="s">
        <v>148</v>
      </c>
      <c r="C27" s="286" t="s">
        <v>136</v>
      </c>
      <c r="D27" s="286" t="s">
        <v>108</v>
      </c>
      <c r="E27" s="293" t="s">
        <v>127</v>
      </c>
      <c r="F27" s="286" t="s">
        <v>109</v>
      </c>
      <c r="G27" s="293" t="s">
        <v>149</v>
      </c>
      <c r="H27" s="293" t="s">
        <v>143</v>
      </c>
    </row>
    <row r="28" spans="1:8" ht="75">
      <c r="A28" s="286">
        <v>22</v>
      </c>
      <c r="B28" s="296" t="s">
        <v>150</v>
      </c>
      <c r="C28" s="286" t="s">
        <v>136</v>
      </c>
      <c r="D28" s="286" t="s">
        <v>116</v>
      </c>
      <c r="E28" s="293" t="s">
        <v>90</v>
      </c>
      <c r="F28" s="286" t="s">
        <v>90</v>
      </c>
      <c r="G28" s="293" t="s">
        <v>151</v>
      </c>
      <c r="H28" s="293" t="s">
        <v>152</v>
      </c>
    </row>
    <row r="29" spans="1:8" ht="47.25">
      <c r="A29" s="286">
        <v>23</v>
      </c>
      <c r="B29" s="296" t="s">
        <v>153</v>
      </c>
      <c r="C29" s="286" t="s">
        <v>136</v>
      </c>
      <c r="D29" s="286" t="s">
        <v>116</v>
      </c>
      <c r="E29" s="293" t="s">
        <v>90</v>
      </c>
      <c r="F29" s="286" t="s">
        <v>90</v>
      </c>
      <c r="G29" s="286" t="s">
        <v>110</v>
      </c>
      <c r="H29" s="286" t="s">
        <v>90</v>
      </c>
    </row>
    <row r="30" spans="1:8" ht="17.25" customHeight="1">
      <c r="A30" s="286">
        <v>24</v>
      </c>
      <c r="B30" s="292" t="s">
        <v>154</v>
      </c>
      <c r="C30" s="286" t="s">
        <v>107</v>
      </c>
      <c r="D30" s="286" t="s">
        <v>108</v>
      </c>
      <c r="E30" s="293" t="s">
        <v>90</v>
      </c>
      <c r="F30" s="293" t="s">
        <v>139</v>
      </c>
      <c r="G30" s="293" t="s">
        <v>122</v>
      </c>
      <c r="H30" s="293" t="s">
        <v>140</v>
      </c>
    </row>
    <row r="31" spans="1:8" ht="17.25" customHeight="1">
      <c r="A31" s="286">
        <v>25</v>
      </c>
      <c r="B31" s="296"/>
      <c r="C31" s="286"/>
      <c r="D31" s="286"/>
      <c r="E31" s="286"/>
      <c r="F31" s="286"/>
      <c r="G31" s="286"/>
      <c r="H31" s="286"/>
    </row>
    <row r="32" spans="1:8" ht="17.25" customHeight="1">
      <c r="A32" s="286">
        <v>26</v>
      </c>
      <c r="B32" s="296"/>
      <c r="C32" s="286"/>
      <c r="D32" s="286"/>
      <c r="E32" s="286"/>
      <c r="F32" s="286"/>
      <c r="G32" s="286"/>
      <c r="H32" s="286"/>
    </row>
    <row r="33" spans="1:8" ht="17.25" customHeight="1">
      <c r="A33" s="286">
        <v>44</v>
      </c>
      <c r="B33" s="287"/>
      <c r="C33" s="286"/>
      <c r="D33" s="286"/>
      <c r="E33" s="286"/>
      <c r="F33" s="286"/>
      <c r="G33" s="286"/>
      <c r="H33" s="286"/>
    </row>
    <row r="34" spans="1:8" ht="17.25" customHeight="1">
      <c r="A34" s="286">
        <v>45</v>
      </c>
      <c r="B34" s="287"/>
      <c r="C34" s="286"/>
      <c r="D34" s="286"/>
      <c r="E34" s="286"/>
      <c r="F34" s="286"/>
      <c r="G34" s="286"/>
      <c r="H34" s="286"/>
    </row>
    <row r="35" spans="1:8" ht="17.25" customHeight="1">
      <c r="A35" s="286">
        <v>46</v>
      </c>
      <c r="B35" s="287"/>
      <c r="C35" s="286"/>
      <c r="D35" s="286"/>
      <c r="E35" s="286"/>
      <c r="F35" s="286"/>
      <c r="G35" s="289" t="s">
        <v>155</v>
      </c>
      <c r="H35" s="286"/>
    </row>
    <row r="36" spans="1:8" ht="17.25" customHeight="1">
      <c r="A36" s="286">
        <v>47</v>
      </c>
      <c r="B36" s="287"/>
      <c r="C36" s="286"/>
      <c r="D36" s="286"/>
      <c r="E36" s="286"/>
      <c r="F36" s="286"/>
      <c r="G36" s="286"/>
      <c r="H36" s="286"/>
    </row>
    <row r="37" spans="1:8" ht="17.25" customHeight="1">
      <c r="A37" s="286">
        <v>48</v>
      </c>
      <c r="B37" s="287"/>
      <c r="C37" s="286"/>
      <c r="D37" s="286"/>
      <c r="E37" s="286"/>
      <c r="F37" s="286"/>
      <c r="G37" s="286"/>
      <c r="H37" s="286"/>
    </row>
    <row r="38" spans="1:8" ht="17.25" customHeight="1">
      <c r="A38" s="286">
        <v>49</v>
      </c>
      <c r="B38" s="287"/>
      <c r="C38" s="286"/>
      <c r="D38" s="286"/>
      <c r="E38" s="286"/>
      <c r="F38" s="286"/>
      <c r="G38" s="286"/>
      <c r="H38" s="286"/>
    </row>
    <row r="39" spans="1:8" ht="17.25" customHeight="1">
      <c r="A39" s="286">
        <v>50</v>
      </c>
      <c r="B39" s="287"/>
      <c r="C39" s="286"/>
      <c r="D39" s="286"/>
      <c r="E39" s="286"/>
      <c r="F39" s="286"/>
      <c r="G39" s="286"/>
      <c r="H39" s="286"/>
    </row>
    <row r="40" spans="1:8" ht="17.25" customHeight="1">
      <c r="A40" s="286">
        <v>51</v>
      </c>
      <c r="B40" s="287"/>
      <c r="C40" s="286"/>
      <c r="D40" s="286"/>
      <c r="E40" s="286"/>
      <c r="F40" s="286"/>
      <c r="G40" s="286"/>
      <c r="H40" s="286"/>
    </row>
    <row r="41" spans="1:8" ht="17.25" customHeight="1">
      <c r="A41" s="286">
        <v>52</v>
      </c>
      <c r="B41" s="287"/>
      <c r="C41" s="286"/>
      <c r="D41" s="286"/>
      <c r="E41" s="286"/>
      <c r="F41" s="286"/>
      <c r="G41" s="286"/>
      <c r="H41" s="286"/>
    </row>
    <row r="42" spans="1:8" ht="17.25" customHeight="1">
      <c r="A42" s="286">
        <v>53</v>
      </c>
      <c r="B42" s="287"/>
      <c r="C42" s="286"/>
      <c r="D42" s="286"/>
      <c r="E42" s="286"/>
      <c r="F42" s="286"/>
      <c r="G42" s="286"/>
      <c r="H42" s="286"/>
    </row>
    <row r="43" spans="1:8" ht="17.25" customHeight="1">
      <c r="A43" s="286">
        <v>54</v>
      </c>
      <c r="B43" s="287"/>
      <c r="C43" s="286"/>
      <c r="D43" s="286"/>
      <c r="E43" s="286"/>
      <c r="F43" s="286"/>
      <c r="G43" s="286"/>
      <c r="H43" s="286"/>
    </row>
    <row r="44" spans="1:8" ht="17.25" customHeight="1">
      <c r="A44" s="286">
        <v>55</v>
      </c>
      <c r="B44" s="287"/>
      <c r="C44" s="286"/>
      <c r="D44" s="286"/>
      <c r="E44" s="286"/>
      <c r="F44" s="286"/>
      <c r="G44" s="286"/>
      <c r="H44" s="286"/>
    </row>
    <row r="45" spans="1:8" ht="17.25" customHeight="1">
      <c r="A45" s="286">
        <v>56</v>
      </c>
      <c r="B45" s="287"/>
      <c r="C45" s="286"/>
      <c r="D45" s="286"/>
      <c r="E45" s="286"/>
      <c r="F45" s="286"/>
      <c r="G45" s="286"/>
      <c r="H45" s="286"/>
    </row>
    <row r="46" spans="1:8" ht="17.25" customHeight="1">
      <c r="A46" s="286">
        <v>57</v>
      </c>
      <c r="B46" s="287"/>
      <c r="C46" s="286"/>
      <c r="D46" s="286"/>
      <c r="E46" s="286"/>
      <c r="F46" s="286"/>
      <c r="G46" s="286"/>
      <c r="H46" s="286"/>
    </row>
    <row r="47" spans="1:8" ht="17.25" customHeight="1">
      <c r="A47" s="286">
        <v>58</v>
      </c>
      <c r="B47" s="287"/>
      <c r="C47" s="286"/>
      <c r="D47" s="286"/>
      <c r="E47" s="286"/>
      <c r="F47" s="286"/>
      <c r="G47" s="286"/>
      <c r="H47" s="286"/>
    </row>
    <row r="48" spans="1:8" ht="17.25" customHeight="1">
      <c r="A48" s="286">
        <v>59</v>
      </c>
      <c r="B48" s="287"/>
      <c r="C48" s="286"/>
      <c r="D48" s="286"/>
      <c r="E48" s="286"/>
      <c r="F48" s="286"/>
      <c r="G48" s="286"/>
      <c r="H48" s="286"/>
    </row>
    <row r="49" spans="1:8" ht="17.25" customHeight="1">
      <c r="A49" s="286">
        <v>60</v>
      </c>
      <c r="B49" s="287"/>
      <c r="C49" s="286"/>
      <c r="D49" s="286"/>
      <c r="E49" s="286"/>
      <c r="F49" s="286"/>
      <c r="G49" s="286"/>
      <c r="H49" s="286"/>
    </row>
    <row r="50" spans="1:8" ht="17.25" customHeight="1">
      <c r="A50" s="286">
        <v>61</v>
      </c>
      <c r="B50" s="287"/>
      <c r="C50" s="286"/>
      <c r="D50" s="286"/>
      <c r="E50" s="286"/>
      <c r="F50" s="286"/>
      <c r="G50" s="286"/>
      <c r="H50" s="286"/>
    </row>
    <row r="51" spans="1:8" ht="17.25" customHeight="1">
      <c r="A51" s="286">
        <v>62</v>
      </c>
      <c r="B51" s="287"/>
      <c r="C51" s="286"/>
      <c r="D51" s="286"/>
      <c r="E51" s="286"/>
      <c r="F51" s="286"/>
      <c r="G51" s="286"/>
      <c r="H51" s="286"/>
    </row>
    <row r="52" spans="1:8" ht="17.25" customHeight="1">
      <c r="A52" s="286">
        <v>63</v>
      </c>
      <c r="B52" s="287"/>
      <c r="C52" s="286"/>
      <c r="D52" s="286"/>
      <c r="E52" s="286"/>
      <c r="F52" s="286"/>
      <c r="G52" s="286"/>
      <c r="H52" s="286"/>
    </row>
    <row r="53" spans="1:8" ht="17.25" customHeight="1">
      <c r="A53" s="286">
        <v>64</v>
      </c>
      <c r="B53" s="287"/>
      <c r="C53" s="286"/>
      <c r="D53" s="286"/>
      <c r="E53" s="286"/>
      <c r="F53" s="286"/>
      <c r="G53" s="286"/>
      <c r="H53" s="286"/>
    </row>
    <row r="54" spans="1:8" ht="17.25" customHeight="1">
      <c r="A54" s="286">
        <v>65</v>
      </c>
      <c r="B54" s="287"/>
      <c r="C54" s="286"/>
      <c r="D54" s="286"/>
      <c r="E54" s="286"/>
      <c r="F54" s="286"/>
      <c r="G54" s="286"/>
      <c r="H54" s="286"/>
    </row>
    <row r="55" spans="1:8" ht="17.25" customHeight="1">
      <c r="A55" s="286">
        <v>66</v>
      </c>
      <c r="B55" s="287"/>
      <c r="C55" s="286"/>
      <c r="D55" s="286"/>
      <c r="E55" s="286"/>
      <c r="F55" s="286"/>
      <c r="G55" s="286"/>
      <c r="H55" s="286"/>
    </row>
    <row r="56" spans="1:8" ht="17.25" customHeight="1">
      <c r="A56" s="286">
        <v>67</v>
      </c>
      <c r="B56" s="287"/>
      <c r="C56" s="286"/>
      <c r="D56" s="286"/>
      <c r="E56" s="286"/>
      <c r="F56" s="286"/>
      <c r="G56" s="286"/>
      <c r="H56" s="286"/>
    </row>
    <row r="57" spans="1:8" ht="17.25" customHeight="1">
      <c r="A57" s="286">
        <v>68</v>
      </c>
      <c r="B57" s="287"/>
      <c r="C57" s="286"/>
      <c r="D57" s="286"/>
      <c r="E57" s="286"/>
      <c r="F57" s="286"/>
      <c r="G57" s="286"/>
      <c r="H57" s="286"/>
    </row>
    <row r="58" spans="1:8" ht="17.25" customHeight="1">
      <c r="A58" s="286">
        <v>69</v>
      </c>
      <c r="B58" s="287"/>
      <c r="C58" s="286"/>
      <c r="D58" s="286"/>
      <c r="E58" s="286"/>
      <c r="F58" s="286"/>
      <c r="G58" s="286"/>
      <c r="H58" s="286"/>
    </row>
    <row r="59" spans="1:8" ht="17.25" customHeight="1">
      <c r="A59" s="286">
        <v>70</v>
      </c>
      <c r="B59" s="287"/>
      <c r="C59" s="286"/>
      <c r="D59" s="286"/>
      <c r="E59" s="286"/>
      <c r="F59" s="286"/>
      <c r="G59" s="286"/>
      <c r="H59" s="286"/>
    </row>
    <row r="60" spans="1:8" ht="17.25" customHeight="1">
      <c r="A60" s="286">
        <v>71</v>
      </c>
      <c r="B60" s="287"/>
      <c r="C60" s="286"/>
      <c r="D60" s="286"/>
      <c r="E60" s="286"/>
      <c r="F60" s="286"/>
      <c r="G60" s="286"/>
      <c r="H60" s="286"/>
    </row>
    <row r="61" spans="1:8" ht="17.25" customHeight="1">
      <c r="A61" s="286">
        <v>72</v>
      </c>
      <c r="B61" s="287"/>
      <c r="C61" s="286"/>
      <c r="D61" s="286"/>
      <c r="E61" s="286"/>
      <c r="F61" s="286"/>
      <c r="G61" s="286"/>
      <c r="H61" s="286"/>
    </row>
    <row r="62" spans="1:8" ht="17.25" customHeight="1">
      <c r="A62" s="286">
        <v>73</v>
      </c>
      <c r="B62" s="287"/>
      <c r="C62" s="286"/>
      <c r="D62" s="286"/>
      <c r="E62" s="286"/>
      <c r="F62" s="286"/>
      <c r="G62" s="286"/>
      <c r="H62" s="286"/>
    </row>
    <row r="63" spans="1:8" ht="17.25" customHeight="1">
      <c r="A63" s="286">
        <v>74</v>
      </c>
      <c r="B63" s="287"/>
      <c r="C63" s="286"/>
      <c r="D63" s="286"/>
      <c r="E63" s="286"/>
      <c r="F63" s="286"/>
      <c r="G63" s="286"/>
      <c r="H63" s="286"/>
    </row>
    <row r="64" spans="1:8" ht="17.25" customHeight="1">
      <c r="A64" s="286">
        <v>75</v>
      </c>
      <c r="B64" s="287"/>
      <c r="C64" s="286"/>
      <c r="D64" s="286"/>
      <c r="E64" s="286"/>
      <c r="F64" s="286"/>
      <c r="G64" s="286"/>
      <c r="H64" s="286"/>
    </row>
    <row r="65" spans="1:8" ht="17.25" customHeight="1">
      <c r="A65" s="286">
        <v>76</v>
      </c>
      <c r="B65" s="287"/>
      <c r="C65" s="286"/>
      <c r="D65" s="286"/>
      <c r="E65" s="286"/>
      <c r="F65" s="286"/>
      <c r="G65" s="286"/>
      <c r="H65" s="286"/>
    </row>
    <row r="66" spans="1:8" ht="17.25" customHeight="1">
      <c r="A66" s="286">
        <v>77</v>
      </c>
      <c r="B66" s="287"/>
      <c r="C66" s="286"/>
      <c r="D66" s="286"/>
      <c r="E66" s="286"/>
      <c r="F66" s="286"/>
      <c r="G66" s="286"/>
      <c r="H66" s="286"/>
    </row>
    <row r="67" spans="1:8" ht="17.25" customHeight="1">
      <c r="A67" s="286">
        <v>78</v>
      </c>
      <c r="B67" s="287"/>
      <c r="C67" s="286"/>
      <c r="D67" s="286"/>
      <c r="E67" s="286"/>
      <c r="F67" s="286"/>
      <c r="G67" s="286"/>
      <c r="H67" s="286"/>
    </row>
    <row r="68" spans="1:8" ht="17.25" customHeight="1">
      <c r="A68" s="286">
        <v>79</v>
      </c>
      <c r="B68" s="287"/>
      <c r="C68" s="286"/>
      <c r="D68" s="286"/>
      <c r="E68" s="286"/>
      <c r="F68" s="286"/>
      <c r="G68" s="286"/>
      <c r="H68" s="286"/>
    </row>
    <row r="69" spans="1:8" ht="17.25" customHeight="1">
      <c r="A69" s="286">
        <v>80</v>
      </c>
      <c r="B69" s="287"/>
      <c r="C69" s="286"/>
      <c r="D69" s="286"/>
      <c r="E69" s="286"/>
      <c r="F69" s="286"/>
      <c r="G69" s="286"/>
      <c r="H69" s="286"/>
    </row>
    <row r="70" spans="1:8" ht="17.25" customHeight="1">
      <c r="A70" s="286">
        <v>81</v>
      </c>
      <c r="B70" s="287"/>
      <c r="C70" s="286"/>
      <c r="D70" s="286"/>
      <c r="E70" s="286"/>
      <c r="F70" s="286"/>
      <c r="G70" s="286"/>
      <c r="H70" s="286"/>
    </row>
    <row r="71" spans="1:8" ht="17.25" customHeight="1">
      <c r="A71" s="286">
        <v>82</v>
      </c>
      <c r="B71" s="287"/>
      <c r="C71" s="286"/>
      <c r="D71" s="286"/>
      <c r="E71" s="286"/>
      <c r="F71" s="286"/>
      <c r="G71" s="286"/>
      <c r="H71" s="286"/>
    </row>
    <row r="72" spans="1:8" ht="17.25" customHeight="1">
      <c r="A72" s="286">
        <v>83</v>
      </c>
      <c r="B72" s="287"/>
      <c r="C72" s="286"/>
      <c r="D72" s="286"/>
      <c r="E72" s="286"/>
      <c r="F72" s="286"/>
      <c r="G72" s="286"/>
      <c r="H72" s="286"/>
    </row>
    <row r="73" spans="1:8" ht="17.25" customHeight="1">
      <c r="A73" s="286">
        <v>84</v>
      </c>
      <c r="B73" s="287"/>
      <c r="C73" s="286"/>
      <c r="D73" s="286"/>
      <c r="E73" s="286"/>
      <c r="F73" s="286"/>
      <c r="G73" s="286"/>
      <c r="H73" s="286"/>
    </row>
    <row r="74" spans="1:8" ht="17.25" customHeight="1">
      <c r="A74" s="286">
        <v>85</v>
      </c>
      <c r="B74" s="287"/>
      <c r="C74" s="286"/>
      <c r="D74" s="286"/>
      <c r="E74" s="286"/>
      <c r="F74" s="286"/>
      <c r="G74" s="286"/>
      <c r="H74" s="286"/>
    </row>
    <row r="75" spans="1:8" ht="17.25" customHeight="1">
      <c r="A75" s="286">
        <v>86</v>
      </c>
      <c r="B75" s="287"/>
      <c r="C75" s="286"/>
      <c r="D75" s="286"/>
      <c r="E75" s="286"/>
      <c r="F75" s="286"/>
      <c r="G75" s="286"/>
      <c r="H75" s="286"/>
    </row>
    <row r="76" spans="1:8" ht="17.25" customHeight="1">
      <c r="A76" s="286">
        <v>87</v>
      </c>
      <c r="B76" s="287"/>
      <c r="C76" s="286"/>
      <c r="D76" s="286"/>
      <c r="E76" s="286"/>
      <c r="F76" s="286"/>
      <c r="G76" s="286"/>
      <c r="H76" s="286"/>
    </row>
    <row r="77" spans="1:8" ht="17.25" customHeight="1">
      <c r="A77" s="286">
        <v>88</v>
      </c>
      <c r="B77" s="287"/>
      <c r="C77" s="286"/>
      <c r="D77" s="286"/>
      <c r="E77" s="286"/>
      <c r="F77" s="286"/>
      <c r="G77" s="286"/>
      <c r="H77" s="286"/>
    </row>
    <row r="78" spans="1:8" ht="17.25" customHeight="1">
      <c r="A78" s="286">
        <v>89</v>
      </c>
      <c r="B78" s="287"/>
      <c r="C78" s="286"/>
      <c r="D78" s="286"/>
      <c r="E78" s="286"/>
      <c r="F78" s="286"/>
      <c r="G78" s="286"/>
      <c r="H78" s="286"/>
    </row>
    <row r="79" spans="1:8" ht="17.25" customHeight="1">
      <c r="A79" s="286">
        <v>90</v>
      </c>
      <c r="B79" s="287"/>
      <c r="C79" s="286"/>
      <c r="D79" s="286"/>
      <c r="E79" s="286"/>
      <c r="F79" s="286"/>
      <c r="G79" s="286"/>
      <c r="H79" s="286"/>
    </row>
    <row r="80" spans="1:8" ht="17.25" customHeight="1">
      <c r="A80" s="286">
        <v>91</v>
      </c>
      <c r="B80" s="287"/>
      <c r="C80" s="286"/>
      <c r="D80" s="286"/>
      <c r="E80" s="286"/>
      <c r="F80" s="286"/>
      <c r="G80" s="286"/>
      <c r="H80" s="286"/>
    </row>
    <row r="81" spans="1:8" ht="17.25" customHeight="1">
      <c r="A81" s="286">
        <v>92</v>
      </c>
      <c r="B81" s="287"/>
      <c r="C81" s="286"/>
      <c r="D81" s="286"/>
      <c r="E81" s="286"/>
      <c r="F81" s="286"/>
      <c r="G81" s="286"/>
      <c r="H81" s="286"/>
    </row>
    <row r="82" spans="1:8" ht="17.25" customHeight="1">
      <c r="A82" s="286">
        <v>93</v>
      </c>
      <c r="B82" s="287"/>
      <c r="C82" s="286"/>
      <c r="D82" s="286"/>
      <c r="E82" s="286"/>
      <c r="F82" s="286"/>
      <c r="G82" s="286"/>
      <c r="H82" s="286"/>
    </row>
    <row r="83" spans="1:8" ht="17.25" customHeight="1">
      <c r="A83" s="286">
        <v>94</v>
      </c>
      <c r="B83" s="287"/>
      <c r="C83" s="286"/>
      <c r="D83" s="286"/>
      <c r="E83" s="286"/>
      <c r="F83" s="286"/>
      <c r="G83" s="286"/>
      <c r="H83" s="286"/>
    </row>
    <row r="84" spans="1:8" ht="17.25" customHeight="1">
      <c r="A84" s="286">
        <v>95</v>
      </c>
      <c r="B84" s="287"/>
      <c r="C84" s="286"/>
      <c r="D84" s="286"/>
      <c r="E84" s="286"/>
      <c r="F84" s="286"/>
      <c r="G84" s="286"/>
      <c r="H84" s="286"/>
    </row>
    <row r="85" spans="1:8" ht="17.25" customHeight="1">
      <c r="A85" s="286">
        <v>96</v>
      </c>
      <c r="B85" s="287"/>
      <c r="C85" s="286"/>
      <c r="D85" s="286"/>
      <c r="E85" s="286"/>
      <c r="F85" s="286"/>
      <c r="G85" s="286"/>
      <c r="H85" s="286"/>
    </row>
    <row r="86" spans="1:8" ht="17.25" customHeight="1">
      <c r="A86" s="286">
        <v>97</v>
      </c>
      <c r="B86" s="287"/>
      <c r="C86" s="286"/>
      <c r="D86" s="286"/>
      <c r="E86" s="286"/>
      <c r="F86" s="286"/>
      <c r="G86" s="286"/>
      <c r="H86" s="286"/>
    </row>
    <row r="87" spans="1:8" ht="17.25" customHeight="1">
      <c r="A87" s="286">
        <v>98</v>
      </c>
      <c r="B87" s="287"/>
      <c r="C87" s="286"/>
      <c r="D87" s="286"/>
      <c r="E87" s="286"/>
      <c r="F87" s="286"/>
      <c r="G87" s="286"/>
      <c r="H87" s="286"/>
    </row>
    <row r="88" spans="1:8" ht="17.25" customHeight="1">
      <c r="A88" s="286">
        <v>99</v>
      </c>
      <c r="B88" s="287"/>
      <c r="C88" s="286"/>
      <c r="D88" s="286"/>
      <c r="E88" s="286"/>
      <c r="F88" s="286"/>
      <c r="G88" s="286"/>
      <c r="H88" s="286"/>
    </row>
    <row r="89" spans="1:8" ht="17.25" customHeight="1">
      <c r="A89" s="286">
        <v>100</v>
      </c>
      <c r="B89" s="287"/>
      <c r="C89" s="286"/>
      <c r="D89" s="286"/>
      <c r="E89" s="286"/>
      <c r="F89" s="286"/>
      <c r="G89" s="286"/>
      <c r="H89" s="286"/>
    </row>
  </sheetData>
  <mergeCells count="1">
    <mergeCell ref="B5:C5"/>
  </mergeCells>
  <conditionalFormatting sqref="C7:C89">
    <cfRule type="containsText" dxfId="511" priority="2" operator="containsText" text="zakup">
      <formula>NOT(ISERROR(SEARCH("zakup",C7)))</formula>
    </cfRule>
    <cfRule type="containsText" dxfId="510" priority="3" operator="containsText" text="relokacja">
      <formula>NOT(ISERROR(SEARCH("relokacja",C7)))</formula>
    </cfRule>
  </conditionalFormatting>
  <dataValidations count="5">
    <dataValidation type="list" allowBlank="1" showInputMessage="1" showErrorMessage="1" sqref="C7:C89" xr:uid="{00000000-0002-0000-0400-000001000000}">
      <formula1>"relokacja,zakup,inne"</formula1>
    </dataValidation>
    <dataValidation type="list" allowBlank="1" showInputMessage="1" sqref="D7:D89" xr:uid="{00000000-0002-0000-0400-000003000000}">
      <formula1>"1 fazowe, 3 fazowe"</formula1>
    </dataValidation>
    <dataValidation type="list" allowBlank="1" showInputMessage="1" sqref="E7:E89" xr:uid="{00000000-0002-0000-0400-000004000000}">
      <formula1>"centralne z budynku, agregat indywidualny, brak"</formula1>
    </dataValidation>
    <dataValidation type="list" allowBlank="1" showInputMessage="1" sqref="F7:F89" xr:uid="{00000000-0002-0000-0400-000005000000}">
      <mc:AlternateContent xmlns:x12ac="http://schemas.microsoft.com/office/spreadsheetml/2011/1/ac" xmlns:mc="http://schemas.openxmlformats.org/markup-compatibility/2006">
        <mc:Choice Requires="x12ac">
          <x12ac:list>brak," tak, jakie:"</x12ac:list>
        </mc:Choice>
        <mc:Fallback>
          <formula1>"brak, tak, jakie:"</formula1>
        </mc:Fallback>
      </mc:AlternateContent>
    </dataValidation>
    <dataValidation type="list" allowBlank="1" showInputMessage="1" showErrorMessage="1" sqref="B3" xr:uid="{00000000-0002-0000-0400-000008000000}">
      <formula1>#REF!</formula1>
    </dataValidation>
  </dataValidations>
  <pageMargins left="0.25" right="0.25" top="0.75" bottom="0.75" header="0.3" footer="0.3"/>
  <pageSetup paperSize="9" scale="43" orientation="landscape" copies="3"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Arkusz19"/>
  <dimension ref="A3:B15"/>
  <sheetViews>
    <sheetView workbookViewId="0">
      <selection activeCell="B16" sqref="B16"/>
    </sheetView>
  </sheetViews>
  <sheetFormatPr defaultColWidth="11.42578125" defaultRowHeight="15"/>
  <cols>
    <col min="1" max="1" width="23.140625" customWidth="1"/>
  </cols>
  <sheetData>
    <row r="3" spans="1:2">
      <c r="A3" t="s">
        <v>1157</v>
      </c>
    </row>
    <row r="4" spans="1:2">
      <c r="B4" t="s">
        <v>1158</v>
      </c>
    </row>
    <row r="5" spans="1:2">
      <c r="B5" t="s">
        <v>1159</v>
      </c>
    </row>
    <row r="6" spans="1:2">
      <c r="B6" t="s">
        <v>1160</v>
      </c>
    </row>
    <row r="7" spans="1:2">
      <c r="B7" t="s">
        <v>1161</v>
      </c>
    </row>
    <row r="8" spans="1:2">
      <c r="B8" t="s">
        <v>1162</v>
      </c>
    </row>
    <row r="11" spans="1:2">
      <c r="A11" t="s">
        <v>1163</v>
      </c>
      <c r="B11" t="s">
        <v>1164</v>
      </c>
    </row>
    <row r="12" spans="1:2">
      <c r="B12" t="s">
        <v>1162</v>
      </c>
    </row>
    <row r="15" spans="1:2">
      <c r="A15" t="s">
        <v>1165</v>
      </c>
      <c r="B15" t="s">
        <v>1166</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Arkusz20">
    <tabColor theme="7" tint="0.79998168889431442"/>
  </sheetPr>
  <dimension ref="A1:K58"/>
  <sheetViews>
    <sheetView workbookViewId="0">
      <selection activeCell="F14" sqref="F14"/>
    </sheetView>
  </sheetViews>
  <sheetFormatPr defaultColWidth="9.140625" defaultRowHeight="14.25"/>
  <cols>
    <col min="1" max="1" width="9.140625" style="144"/>
    <col min="2" max="4" width="42.28515625" style="144" customWidth="1"/>
    <col min="5" max="5" width="14.42578125" style="144" customWidth="1"/>
    <col min="6" max="6" width="29.42578125" style="144" customWidth="1"/>
    <col min="7" max="7" width="15.85546875" style="144" customWidth="1"/>
    <col min="8" max="8" width="18.85546875" style="144" customWidth="1"/>
    <col min="9" max="11" width="19.28515625" style="144" customWidth="1"/>
    <col min="12" max="16384" width="9.140625" style="144"/>
  </cols>
  <sheetData>
    <row r="1" spans="1:11" ht="20.25">
      <c r="A1" s="401" t="s">
        <v>1138</v>
      </c>
      <c r="B1" s="401"/>
      <c r="C1" s="401"/>
      <c r="D1" s="401"/>
      <c r="E1" s="401"/>
      <c r="F1" s="401"/>
      <c r="G1" s="401"/>
      <c r="H1" s="401"/>
      <c r="I1" s="401"/>
    </row>
    <row r="2" spans="1:11" ht="20.25">
      <c r="A2" s="145"/>
      <c r="B2" s="145"/>
      <c r="C2" s="145"/>
      <c r="D2" s="145"/>
      <c r="E2" s="145"/>
      <c r="F2" s="145"/>
      <c r="G2" s="145"/>
      <c r="H2" s="145"/>
      <c r="I2" s="145"/>
    </row>
    <row r="3" spans="1:11" ht="20.25">
      <c r="A3" s="402" t="s">
        <v>1139</v>
      </c>
      <c r="B3" s="402"/>
      <c r="C3" s="402"/>
      <c r="D3" s="402"/>
      <c r="E3" s="402"/>
      <c r="F3" s="402"/>
      <c r="G3" s="402"/>
      <c r="H3" s="402"/>
      <c r="I3" s="145"/>
    </row>
    <row r="4" spans="1:11" ht="20.25">
      <c r="A4" s="402" t="s">
        <v>1140</v>
      </c>
      <c r="B4" s="402"/>
      <c r="C4" s="403" t="s">
        <v>1141</v>
      </c>
      <c r="D4" s="403"/>
      <c r="E4" s="403"/>
      <c r="F4" s="403"/>
      <c r="G4" s="403"/>
      <c r="H4" s="403"/>
      <c r="I4" s="145"/>
    </row>
    <row r="5" spans="1:11" ht="20.25" hidden="1">
      <c r="A5" s="146" t="s">
        <v>1142</v>
      </c>
      <c r="B5" s="146"/>
      <c r="C5" s="161"/>
      <c r="D5" s="161"/>
      <c r="E5" s="161"/>
      <c r="F5" s="161"/>
      <c r="G5" s="161"/>
      <c r="H5" s="161"/>
      <c r="I5" s="145"/>
    </row>
    <row r="6" spans="1:11" ht="20.25" hidden="1">
      <c r="A6" s="146" t="s">
        <v>1138</v>
      </c>
      <c r="B6" s="146"/>
      <c r="C6" s="161"/>
      <c r="D6" s="161"/>
      <c r="E6" s="161"/>
      <c r="F6" s="146"/>
      <c r="G6" s="161"/>
      <c r="H6" s="161"/>
      <c r="I6" s="145"/>
    </row>
    <row r="7" spans="1:11" ht="20.25">
      <c r="A7" s="146" t="s">
        <v>1143</v>
      </c>
      <c r="B7" s="146"/>
      <c r="C7" s="161" t="s">
        <v>22</v>
      </c>
      <c r="D7" s="161"/>
      <c r="E7" s="161"/>
      <c r="F7" s="146"/>
      <c r="G7" s="161"/>
      <c r="H7" s="161"/>
      <c r="I7" s="145"/>
    </row>
    <row r="8" spans="1:11" ht="20.25">
      <c r="A8" s="146" t="s">
        <v>1144</v>
      </c>
      <c r="B8" s="146"/>
      <c r="C8" s="162">
        <v>1500000</v>
      </c>
      <c r="D8" s="161"/>
      <c r="E8" s="161"/>
      <c r="F8" s="146"/>
      <c r="G8" s="161"/>
      <c r="H8" s="161"/>
      <c r="I8" s="145"/>
    </row>
    <row r="9" spans="1:11" ht="20.25">
      <c r="A9" s="146" t="s">
        <v>1145</v>
      </c>
      <c r="B9" s="146"/>
      <c r="C9" s="162">
        <f>SUM(I14:I31)</f>
        <v>0</v>
      </c>
      <c r="D9" s="161"/>
      <c r="E9" s="161"/>
      <c r="F9" s="146"/>
      <c r="G9" s="161"/>
      <c r="H9" s="161"/>
      <c r="I9" s="145"/>
    </row>
    <row r="10" spans="1:11" ht="15" thickBot="1"/>
    <row r="11" spans="1:11">
      <c r="A11" s="399" t="s">
        <v>1146</v>
      </c>
      <c r="B11" s="399" t="s">
        <v>1147</v>
      </c>
      <c r="C11" s="399" t="s">
        <v>1148</v>
      </c>
      <c r="D11" s="399" t="s">
        <v>1149</v>
      </c>
      <c r="E11" s="399" t="s">
        <v>1150</v>
      </c>
      <c r="F11" s="399" t="s">
        <v>162</v>
      </c>
      <c r="G11" s="399" t="s">
        <v>1151</v>
      </c>
      <c r="H11" s="399" t="s">
        <v>1152</v>
      </c>
      <c r="I11" s="399" t="s">
        <v>1153</v>
      </c>
      <c r="J11" s="399" t="s">
        <v>1154</v>
      </c>
      <c r="K11" s="399" t="s">
        <v>161</v>
      </c>
    </row>
    <row r="12" spans="1:11" ht="33" customHeight="1" thickBot="1">
      <c r="A12" s="400"/>
      <c r="B12" s="400"/>
      <c r="C12" s="400"/>
      <c r="D12" s="400"/>
      <c r="E12" s="400"/>
      <c r="F12" s="400"/>
      <c r="G12" s="400"/>
      <c r="H12" s="400"/>
      <c r="I12" s="400"/>
      <c r="J12" s="400"/>
      <c r="K12" s="400"/>
    </row>
    <row r="13" spans="1:11" ht="15" thickBot="1">
      <c r="A13" s="147">
        <v>1</v>
      </c>
      <c r="B13" s="148">
        <v>2</v>
      </c>
      <c r="C13" s="148">
        <v>3</v>
      </c>
      <c r="D13" s="148">
        <v>4</v>
      </c>
      <c r="E13" s="148">
        <v>5</v>
      </c>
      <c r="F13" s="148">
        <v>6</v>
      </c>
      <c r="G13" s="147">
        <v>7</v>
      </c>
      <c r="H13" s="147">
        <v>8</v>
      </c>
      <c r="I13" s="147">
        <v>9</v>
      </c>
      <c r="J13" s="147">
        <v>10</v>
      </c>
      <c r="K13" s="147">
        <v>11</v>
      </c>
    </row>
    <row r="14" spans="1:11" s="154" customFormat="1" ht="50.25" customHeight="1">
      <c r="A14" s="149">
        <v>1</v>
      </c>
      <c r="B14" s="150" t="s">
        <v>404</v>
      </c>
      <c r="C14" s="150" t="s">
        <v>1167</v>
      </c>
      <c r="D14" s="150" t="s">
        <v>1168</v>
      </c>
      <c r="E14" s="151">
        <v>2</v>
      </c>
      <c r="F14" s="151" t="s">
        <v>1156</v>
      </c>
      <c r="G14" s="151">
        <v>1</v>
      </c>
      <c r="H14" s="152"/>
      <c r="I14" s="153"/>
      <c r="J14" s="153">
        <v>159900</v>
      </c>
      <c r="K14" s="163" t="s">
        <v>897</v>
      </c>
    </row>
    <row r="15" spans="1:11" s="154" customFormat="1" ht="50.25" customHeight="1">
      <c r="A15" s="155">
        <v>2</v>
      </c>
      <c r="B15" s="156" t="s">
        <v>185</v>
      </c>
      <c r="C15" s="156" t="s">
        <v>185</v>
      </c>
      <c r="D15" s="156" t="s">
        <v>1169</v>
      </c>
      <c r="E15" s="157">
        <v>2</v>
      </c>
      <c r="F15" s="151" t="s">
        <v>1156</v>
      </c>
      <c r="G15" s="157">
        <v>1</v>
      </c>
      <c r="H15" s="158"/>
      <c r="I15" s="159"/>
      <c r="J15" s="159">
        <v>163590</v>
      </c>
      <c r="K15" s="164" t="s">
        <v>1170</v>
      </c>
    </row>
    <row r="16" spans="1:11" s="154" customFormat="1" ht="50.25" customHeight="1">
      <c r="A16" s="155">
        <v>3</v>
      </c>
      <c r="B16" s="156" t="s">
        <v>186</v>
      </c>
      <c r="C16" s="156" t="s">
        <v>1171</v>
      </c>
      <c r="D16" s="156" t="s">
        <v>1172</v>
      </c>
      <c r="E16" s="157">
        <v>2</v>
      </c>
      <c r="F16" s="151" t="s">
        <v>1156</v>
      </c>
      <c r="G16" s="157">
        <v>1</v>
      </c>
      <c r="H16" s="158"/>
      <c r="I16" s="159"/>
      <c r="J16" s="159">
        <v>184500</v>
      </c>
      <c r="K16" s="164" t="s">
        <v>1173</v>
      </c>
    </row>
    <row r="17" spans="1:11" s="154" customFormat="1" ht="50.25" customHeight="1">
      <c r="A17" s="155">
        <v>4</v>
      </c>
      <c r="B17" s="156" t="s">
        <v>188</v>
      </c>
      <c r="C17" s="156" t="s">
        <v>1174</v>
      </c>
      <c r="D17" s="156" t="s">
        <v>1175</v>
      </c>
      <c r="E17" s="157">
        <v>2</v>
      </c>
      <c r="F17" s="151" t="s">
        <v>1156</v>
      </c>
      <c r="G17" s="157">
        <v>1</v>
      </c>
      <c r="H17" s="158"/>
      <c r="I17" s="159"/>
      <c r="J17" s="159">
        <v>179580</v>
      </c>
      <c r="K17" s="164" t="s">
        <v>1176</v>
      </c>
    </row>
    <row r="18" spans="1:11" s="154" customFormat="1" ht="50.25" customHeight="1">
      <c r="A18" s="155">
        <v>5</v>
      </c>
      <c r="B18" s="156" t="s">
        <v>190</v>
      </c>
      <c r="C18" s="156" t="s">
        <v>1177</v>
      </c>
      <c r="D18" s="156" t="s">
        <v>1178</v>
      </c>
      <c r="E18" s="157">
        <v>2</v>
      </c>
      <c r="F18" s="151" t="s">
        <v>1156</v>
      </c>
      <c r="G18" s="157">
        <v>1</v>
      </c>
      <c r="H18" s="158"/>
      <c r="I18" s="159"/>
      <c r="J18" s="159">
        <v>148830</v>
      </c>
      <c r="K18" s="164" t="s">
        <v>908</v>
      </c>
    </row>
    <row r="19" spans="1:11" s="154" customFormat="1" ht="50.25" customHeight="1">
      <c r="A19" s="155">
        <v>6</v>
      </c>
      <c r="B19" s="156" t="s">
        <v>923</v>
      </c>
      <c r="C19" s="156" t="s">
        <v>1179</v>
      </c>
      <c r="D19" s="156" t="s">
        <v>1180</v>
      </c>
      <c r="E19" s="157">
        <v>2</v>
      </c>
      <c r="F19" s="151" t="s">
        <v>1156</v>
      </c>
      <c r="G19" s="157">
        <v>1</v>
      </c>
      <c r="H19" s="158"/>
      <c r="I19" s="159"/>
      <c r="J19" s="159">
        <v>73800</v>
      </c>
      <c r="K19" s="164" t="s">
        <v>921</v>
      </c>
    </row>
    <row r="20" spans="1:11" s="154" customFormat="1" ht="50.25" customHeight="1">
      <c r="A20" s="155">
        <v>7</v>
      </c>
      <c r="B20" s="156" t="s">
        <v>1181</v>
      </c>
      <c r="C20" s="156" t="s">
        <v>1182</v>
      </c>
      <c r="D20" s="156" t="s">
        <v>1183</v>
      </c>
      <c r="E20" s="157">
        <v>2</v>
      </c>
      <c r="F20" s="151" t="s">
        <v>1156</v>
      </c>
      <c r="G20" s="157">
        <v>1</v>
      </c>
      <c r="H20" s="158"/>
      <c r="I20" s="159"/>
      <c r="J20" s="159">
        <v>282900</v>
      </c>
      <c r="K20" s="164" t="s">
        <v>1184</v>
      </c>
    </row>
    <row r="21" spans="1:11" s="154" customFormat="1" ht="50.25" customHeight="1">
      <c r="A21" s="155">
        <v>8</v>
      </c>
      <c r="B21" s="156" t="s">
        <v>1185</v>
      </c>
      <c r="C21" s="156" t="s">
        <v>1186</v>
      </c>
      <c r="D21" s="156" t="s">
        <v>1187</v>
      </c>
      <c r="E21" s="157">
        <v>2</v>
      </c>
      <c r="F21" s="151" t="s">
        <v>1156</v>
      </c>
      <c r="G21" s="157">
        <v>1</v>
      </c>
      <c r="H21" s="158"/>
      <c r="I21" s="159"/>
      <c r="J21" s="159">
        <v>307500</v>
      </c>
      <c r="K21" s="164" t="s">
        <v>1188</v>
      </c>
    </row>
    <row r="22" spans="1:11" s="154" customFormat="1" ht="50.25" customHeight="1">
      <c r="A22" s="155"/>
      <c r="B22" s="156"/>
      <c r="C22" s="156"/>
      <c r="D22" s="156"/>
      <c r="E22" s="157"/>
      <c r="F22" s="151"/>
      <c r="G22" s="157"/>
      <c r="H22" s="158"/>
      <c r="I22" s="159"/>
      <c r="J22" s="159"/>
      <c r="K22" s="164"/>
    </row>
    <row r="23" spans="1:11" s="154" customFormat="1" ht="50.25" customHeight="1">
      <c r="A23" s="155"/>
      <c r="B23" s="156"/>
      <c r="C23" s="156"/>
      <c r="D23" s="156"/>
      <c r="E23" s="157"/>
      <c r="F23" s="151"/>
      <c r="G23" s="157"/>
      <c r="H23" s="158"/>
      <c r="I23" s="159"/>
      <c r="J23" s="159"/>
      <c r="K23" s="164"/>
    </row>
    <row r="24" spans="1:11" s="154" customFormat="1" ht="50.25" customHeight="1">
      <c r="A24" s="155"/>
      <c r="B24" s="156"/>
      <c r="C24" s="156"/>
      <c r="D24" s="156"/>
      <c r="E24" s="157"/>
      <c r="F24" s="151"/>
      <c r="G24" s="157"/>
      <c r="H24" s="158"/>
      <c r="I24" s="159"/>
      <c r="J24" s="159"/>
      <c r="K24" s="164"/>
    </row>
    <row r="25" spans="1:11" s="154" customFormat="1" ht="50.25" customHeight="1">
      <c r="A25" s="155"/>
      <c r="B25" s="156"/>
      <c r="C25" s="156"/>
      <c r="D25" s="156"/>
      <c r="E25" s="157"/>
      <c r="F25" s="151"/>
      <c r="G25" s="157"/>
      <c r="H25" s="158"/>
      <c r="I25" s="159"/>
      <c r="J25" s="159"/>
      <c r="K25" s="164"/>
    </row>
    <row r="26" spans="1:11" s="154" customFormat="1" ht="50.25" customHeight="1">
      <c r="A26" s="155"/>
      <c r="B26" s="156"/>
      <c r="C26" s="156"/>
      <c r="D26" s="156"/>
      <c r="E26" s="157"/>
      <c r="F26" s="151"/>
      <c r="G26" s="157"/>
      <c r="H26" s="158"/>
      <c r="I26" s="159"/>
      <c r="J26" s="159"/>
      <c r="K26" s="164"/>
    </row>
    <row r="27" spans="1:11" s="154" customFormat="1" ht="50.25" customHeight="1">
      <c r="A27" s="155"/>
      <c r="B27" s="156"/>
      <c r="C27" s="156"/>
      <c r="D27" s="156"/>
      <c r="E27" s="157"/>
      <c r="F27" s="151"/>
      <c r="G27" s="157"/>
      <c r="H27" s="158"/>
      <c r="I27" s="159"/>
      <c r="J27" s="159"/>
      <c r="K27" s="164"/>
    </row>
    <row r="28" spans="1:11" s="154" customFormat="1" ht="50.25" customHeight="1">
      <c r="A28" s="155"/>
      <c r="B28" s="156"/>
      <c r="C28" s="156"/>
      <c r="D28" s="156"/>
      <c r="E28" s="157"/>
      <c r="F28" s="151"/>
      <c r="G28" s="157"/>
      <c r="H28" s="158"/>
      <c r="I28" s="159"/>
      <c r="J28" s="159"/>
      <c r="K28" s="164"/>
    </row>
    <row r="29" spans="1:11" s="154" customFormat="1" ht="50.25" customHeight="1">
      <c r="A29" s="155"/>
      <c r="B29" s="156"/>
      <c r="C29" s="156"/>
      <c r="D29" s="156"/>
      <c r="E29" s="157"/>
      <c r="F29" s="151"/>
      <c r="G29" s="157"/>
      <c r="H29" s="158"/>
      <c r="I29" s="159"/>
      <c r="J29" s="159"/>
      <c r="K29" s="164"/>
    </row>
    <row r="30" spans="1:11" s="154" customFormat="1" ht="50.25" customHeight="1">
      <c r="A30" s="155"/>
      <c r="B30" s="156"/>
      <c r="C30" s="156"/>
      <c r="D30" s="156"/>
      <c r="E30" s="157"/>
      <c r="F30" s="151"/>
      <c r="G30" s="157"/>
      <c r="H30" s="158"/>
      <c r="I30" s="159"/>
      <c r="J30" s="159"/>
      <c r="K30" s="164"/>
    </row>
    <row r="31" spans="1:11" s="154" customFormat="1" ht="50.25" customHeight="1">
      <c r="A31" s="155"/>
      <c r="B31" s="156"/>
      <c r="C31" s="156"/>
      <c r="D31" s="156"/>
      <c r="E31" s="157"/>
      <c r="F31" s="151"/>
      <c r="G31" s="157"/>
      <c r="H31" s="158"/>
      <c r="I31" s="159"/>
      <c r="J31" s="159"/>
      <c r="K31" s="164"/>
    </row>
    <row r="32" spans="1:11">
      <c r="A32" s="160"/>
      <c r="B32" s="160"/>
      <c r="C32" s="160"/>
      <c r="D32" s="160"/>
      <c r="E32" s="160"/>
      <c r="F32" s="160"/>
      <c r="G32" s="157"/>
      <c r="H32" s="157"/>
      <c r="I32" s="157"/>
      <c r="J32" s="157"/>
      <c r="K32" s="157"/>
    </row>
    <row r="33" spans="1:11">
      <c r="A33" s="160"/>
      <c r="B33" s="160"/>
      <c r="C33" s="160"/>
      <c r="D33" s="160"/>
      <c r="E33" s="160"/>
      <c r="F33" s="160"/>
      <c r="G33" s="157"/>
      <c r="H33" s="157"/>
      <c r="I33" s="157"/>
      <c r="J33" s="157"/>
      <c r="K33" s="157"/>
    </row>
    <row r="34" spans="1:11">
      <c r="A34" s="160"/>
      <c r="B34" s="160"/>
      <c r="C34" s="160"/>
      <c r="D34" s="160"/>
      <c r="E34" s="160"/>
      <c r="F34" s="160"/>
      <c r="G34" s="157"/>
      <c r="H34" s="157"/>
      <c r="I34" s="157"/>
      <c r="J34" s="157"/>
      <c r="K34" s="157"/>
    </row>
    <row r="35" spans="1:11">
      <c r="A35" s="160"/>
      <c r="B35" s="160"/>
      <c r="C35" s="160"/>
      <c r="D35" s="160"/>
      <c r="E35" s="160"/>
      <c r="F35" s="160"/>
      <c r="G35" s="157"/>
      <c r="H35" s="157"/>
      <c r="I35" s="157"/>
      <c r="J35" s="157"/>
      <c r="K35" s="157"/>
    </row>
    <row r="36" spans="1:11">
      <c r="A36" s="160"/>
      <c r="B36" s="160"/>
      <c r="C36" s="160"/>
      <c r="D36" s="160"/>
      <c r="E36" s="160"/>
      <c r="F36" s="160"/>
      <c r="G36" s="157"/>
      <c r="H36" s="157"/>
      <c r="I36" s="157"/>
      <c r="J36" s="157"/>
      <c r="K36" s="157"/>
    </row>
    <row r="37" spans="1:11">
      <c r="A37" s="160"/>
      <c r="B37" s="160"/>
      <c r="C37" s="160"/>
      <c r="D37" s="160"/>
      <c r="E37" s="160"/>
      <c r="F37" s="160"/>
      <c r="G37" s="157"/>
      <c r="H37" s="157"/>
      <c r="I37" s="157"/>
      <c r="J37" s="157"/>
      <c r="K37" s="157"/>
    </row>
    <row r="38" spans="1:11">
      <c r="A38" s="160"/>
      <c r="B38" s="160"/>
      <c r="C38" s="160"/>
      <c r="D38" s="160"/>
      <c r="E38" s="160"/>
      <c r="F38" s="160"/>
      <c r="G38" s="157"/>
      <c r="H38" s="157"/>
      <c r="I38" s="157"/>
      <c r="J38" s="157"/>
      <c r="K38" s="157"/>
    </row>
    <row r="39" spans="1:11">
      <c r="A39" s="160"/>
      <c r="B39" s="160"/>
      <c r="C39" s="160"/>
      <c r="D39" s="160"/>
      <c r="E39" s="160"/>
      <c r="F39" s="160"/>
      <c r="G39" s="157"/>
      <c r="H39" s="157"/>
      <c r="I39" s="157"/>
      <c r="J39" s="157"/>
      <c r="K39" s="157"/>
    </row>
    <row r="40" spans="1:11">
      <c r="A40" s="160"/>
      <c r="B40" s="160"/>
      <c r="C40" s="160"/>
      <c r="D40" s="160"/>
      <c r="E40" s="160"/>
      <c r="F40" s="160"/>
      <c r="G40" s="157"/>
      <c r="H40" s="157"/>
      <c r="I40" s="157"/>
      <c r="J40" s="157"/>
      <c r="K40" s="157"/>
    </row>
    <row r="41" spans="1:11">
      <c r="A41" s="160"/>
      <c r="B41" s="160"/>
      <c r="C41" s="160"/>
      <c r="D41" s="160"/>
      <c r="E41" s="160"/>
      <c r="F41" s="160"/>
      <c r="G41" s="157"/>
      <c r="H41" s="157"/>
      <c r="I41" s="157"/>
      <c r="J41" s="157"/>
      <c r="K41" s="157"/>
    </row>
    <row r="42" spans="1:11">
      <c r="A42" s="160"/>
      <c r="B42" s="160"/>
      <c r="C42" s="160"/>
      <c r="D42" s="160"/>
      <c r="E42" s="160"/>
      <c r="F42" s="160"/>
      <c r="G42" s="157"/>
      <c r="H42" s="157"/>
      <c r="I42" s="157"/>
      <c r="J42" s="157"/>
      <c r="K42" s="157"/>
    </row>
    <row r="43" spans="1:11">
      <c r="A43" s="160"/>
      <c r="B43" s="160"/>
      <c r="C43" s="160"/>
      <c r="D43" s="160"/>
      <c r="E43" s="160"/>
      <c r="F43" s="160"/>
      <c r="G43" s="157"/>
      <c r="H43" s="157"/>
      <c r="I43" s="157"/>
      <c r="J43" s="157"/>
      <c r="K43" s="157"/>
    </row>
    <row r="44" spans="1:11">
      <c r="A44" s="160"/>
      <c r="B44" s="160"/>
      <c r="C44" s="160"/>
      <c r="D44" s="160"/>
      <c r="E44" s="160"/>
      <c r="F44" s="160"/>
      <c r="G44" s="157"/>
      <c r="H44" s="157"/>
      <c r="I44" s="157"/>
      <c r="J44" s="157"/>
      <c r="K44" s="157"/>
    </row>
    <row r="45" spans="1:11">
      <c r="A45" s="160"/>
      <c r="B45" s="160"/>
      <c r="C45" s="160"/>
      <c r="D45" s="160"/>
      <c r="E45" s="160"/>
      <c r="F45" s="160"/>
      <c r="G45" s="157"/>
      <c r="H45" s="157"/>
      <c r="I45" s="157"/>
      <c r="J45" s="157"/>
      <c r="K45" s="157"/>
    </row>
    <row r="46" spans="1:11">
      <c r="A46" s="160"/>
      <c r="B46" s="160"/>
      <c r="C46" s="160"/>
      <c r="D46" s="160"/>
      <c r="E46" s="160"/>
      <c r="F46" s="160"/>
      <c r="G46" s="157"/>
      <c r="H46" s="157"/>
      <c r="I46" s="157"/>
      <c r="J46" s="157"/>
      <c r="K46" s="157"/>
    </row>
    <row r="47" spans="1:11">
      <c r="A47" s="160"/>
      <c r="B47" s="160"/>
      <c r="C47" s="160"/>
      <c r="D47" s="160"/>
      <c r="E47" s="160"/>
      <c r="F47" s="160"/>
      <c r="G47" s="157"/>
      <c r="H47" s="157"/>
      <c r="I47" s="157"/>
      <c r="J47" s="157"/>
      <c r="K47" s="157"/>
    </row>
    <row r="48" spans="1:11">
      <c r="A48" s="160"/>
      <c r="B48" s="160"/>
      <c r="C48" s="160"/>
      <c r="D48" s="160"/>
      <c r="E48" s="160"/>
      <c r="F48" s="160"/>
      <c r="G48" s="157"/>
      <c r="H48" s="157"/>
      <c r="I48" s="157"/>
      <c r="J48" s="157"/>
      <c r="K48" s="157"/>
    </row>
    <row r="49" spans="1:11">
      <c r="A49" s="160"/>
      <c r="B49" s="160"/>
      <c r="C49" s="160"/>
      <c r="D49" s="160"/>
      <c r="E49" s="160"/>
      <c r="F49" s="160"/>
      <c r="G49" s="157"/>
      <c r="H49" s="157"/>
      <c r="I49" s="157"/>
      <c r="J49" s="157"/>
      <c r="K49" s="157"/>
    </row>
    <row r="50" spans="1:11">
      <c r="A50" s="160"/>
      <c r="B50" s="160"/>
      <c r="C50" s="160"/>
      <c r="D50" s="160"/>
      <c r="E50" s="160"/>
      <c r="F50" s="160"/>
      <c r="G50" s="157"/>
      <c r="H50" s="157"/>
      <c r="I50" s="157"/>
      <c r="J50" s="157"/>
      <c r="K50" s="157"/>
    </row>
    <row r="51" spans="1:11">
      <c r="A51" s="160"/>
      <c r="B51" s="160"/>
      <c r="C51" s="160"/>
      <c r="D51" s="160"/>
      <c r="E51" s="160"/>
      <c r="F51" s="160"/>
      <c r="G51" s="157"/>
      <c r="H51" s="157"/>
      <c r="I51" s="157"/>
      <c r="J51" s="157"/>
      <c r="K51" s="157"/>
    </row>
    <row r="52" spans="1:11">
      <c r="A52" s="160"/>
      <c r="B52" s="160"/>
      <c r="C52" s="160"/>
      <c r="D52" s="160"/>
      <c r="E52" s="160"/>
      <c r="F52" s="160"/>
      <c r="G52" s="157"/>
      <c r="H52" s="157"/>
      <c r="I52" s="157"/>
      <c r="J52" s="157"/>
      <c r="K52" s="157"/>
    </row>
    <row r="53" spans="1:11">
      <c r="A53" s="160"/>
      <c r="B53" s="160"/>
      <c r="C53" s="160"/>
      <c r="D53" s="160"/>
      <c r="E53" s="160"/>
      <c r="F53" s="160"/>
      <c r="G53" s="157"/>
      <c r="H53" s="157"/>
      <c r="I53" s="157"/>
      <c r="J53" s="157"/>
      <c r="K53" s="157"/>
    </row>
    <row r="54" spans="1:11">
      <c r="A54" s="160"/>
      <c r="B54" s="160"/>
      <c r="C54" s="160"/>
      <c r="D54" s="160"/>
      <c r="E54" s="160"/>
      <c r="F54" s="160"/>
      <c r="G54" s="157"/>
      <c r="H54" s="157"/>
      <c r="I54" s="157"/>
      <c r="J54" s="157"/>
      <c r="K54" s="157"/>
    </row>
    <row r="55" spans="1:11">
      <c r="A55" s="160"/>
      <c r="B55" s="160"/>
      <c r="C55" s="160"/>
      <c r="D55" s="160"/>
      <c r="E55" s="160"/>
      <c r="F55" s="160"/>
      <c r="G55" s="157"/>
      <c r="H55" s="157"/>
      <c r="I55" s="157"/>
      <c r="J55" s="157"/>
      <c r="K55" s="157"/>
    </row>
    <row r="56" spans="1:11">
      <c r="A56" s="160"/>
      <c r="B56" s="160"/>
      <c r="C56" s="160"/>
      <c r="D56" s="160"/>
      <c r="E56" s="160"/>
      <c r="F56" s="160"/>
      <c r="G56" s="157"/>
      <c r="H56" s="157"/>
      <c r="I56" s="157"/>
      <c r="J56" s="157"/>
      <c r="K56" s="157"/>
    </row>
    <row r="57" spans="1:11">
      <c r="A57" s="160"/>
      <c r="B57" s="160"/>
      <c r="C57" s="160"/>
      <c r="D57" s="160"/>
      <c r="E57" s="160"/>
      <c r="F57" s="160"/>
      <c r="G57" s="157"/>
      <c r="H57" s="157"/>
      <c r="I57" s="157"/>
      <c r="J57" s="157"/>
      <c r="K57" s="157"/>
    </row>
    <row r="58" spans="1:11">
      <c r="A58" s="160"/>
      <c r="B58" s="160"/>
      <c r="C58" s="160"/>
      <c r="D58" s="160"/>
      <c r="E58" s="160"/>
      <c r="F58" s="160"/>
      <c r="G58" s="157"/>
      <c r="H58" s="157"/>
      <c r="I58" s="157"/>
      <c r="J58" s="157"/>
      <c r="K58" s="157"/>
    </row>
  </sheetData>
  <mergeCells count="15">
    <mergeCell ref="J11:J12"/>
    <mergeCell ref="K11:K12"/>
    <mergeCell ref="A1:I1"/>
    <mergeCell ref="A3:H3"/>
    <mergeCell ref="A4:B4"/>
    <mergeCell ref="C4:H4"/>
    <mergeCell ref="A11:A12"/>
    <mergeCell ref="B11:B12"/>
    <mergeCell ref="C11:C12"/>
    <mergeCell ref="D11:D12"/>
    <mergeCell ref="E11:E12"/>
    <mergeCell ref="F11:F12"/>
    <mergeCell ref="G11:G12"/>
    <mergeCell ref="H11:H12"/>
    <mergeCell ref="I11:I12"/>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Arkusz21">
    <tabColor theme="9" tint="0.39997558519241921"/>
  </sheetPr>
  <dimension ref="A1:K65"/>
  <sheetViews>
    <sheetView workbookViewId="0">
      <selection activeCell="F14" sqref="F14"/>
    </sheetView>
  </sheetViews>
  <sheetFormatPr defaultColWidth="9.140625" defaultRowHeight="14.25"/>
  <cols>
    <col min="1" max="1" width="9.140625" style="144"/>
    <col min="2" max="4" width="42.28515625" style="144" customWidth="1"/>
    <col min="5" max="5" width="14.42578125" style="144" customWidth="1"/>
    <col min="6" max="6" width="29.42578125" style="144" customWidth="1"/>
    <col min="7" max="7" width="15.85546875" style="144" customWidth="1"/>
    <col min="8" max="8" width="18.85546875" style="144" customWidth="1"/>
    <col min="9" max="11" width="19.28515625" style="144" customWidth="1"/>
    <col min="12" max="16384" width="9.140625" style="144"/>
  </cols>
  <sheetData>
    <row r="1" spans="1:11" ht="20.25">
      <c r="A1" s="401" t="s">
        <v>1138</v>
      </c>
      <c r="B1" s="401"/>
      <c r="C1" s="401"/>
      <c r="D1" s="401"/>
      <c r="E1" s="401"/>
      <c r="F1" s="401"/>
      <c r="G1" s="401"/>
      <c r="H1" s="401"/>
      <c r="I1" s="401"/>
    </row>
    <row r="2" spans="1:11" ht="20.25">
      <c r="A2" s="145"/>
      <c r="B2" s="145"/>
      <c r="C2" s="145"/>
      <c r="D2" s="145"/>
      <c r="E2" s="145"/>
      <c r="F2" s="145"/>
      <c r="G2" s="145"/>
      <c r="H2" s="145"/>
      <c r="I2" s="145"/>
    </row>
    <row r="3" spans="1:11" ht="20.25">
      <c r="A3" s="402" t="s">
        <v>1139</v>
      </c>
      <c r="B3" s="402"/>
      <c r="C3" s="402"/>
      <c r="D3" s="402"/>
      <c r="E3" s="402"/>
      <c r="F3" s="402"/>
      <c r="G3" s="402"/>
      <c r="H3" s="402"/>
      <c r="I3" s="145"/>
    </row>
    <row r="4" spans="1:11" ht="20.25">
      <c r="A4" s="402" t="s">
        <v>1140</v>
      </c>
      <c r="B4" s="402"/>
      <c r="C4" s="403" t="s">
        <v>1141</v>
      </c>
      <c r="D4" s="403"/>
      <c r="E4" s="403"/>
      <c r="F4" s="403"/>
      <c r="G4" s="403"/>
      <c r="H4" s="403"/>
      <c r="I4" s="145"/>
    </row>
    <row r="5" spans="1:11" ht="20.25" hidden="1">
      <c r="A5" s="146" t="s">
        <v>1142</v>
      </c>
      <c r="B5" s="146"/>
      <c r="C5" s="161"/>
      <c r="D5" s="161"/>
      <c r="E5" s="161"/>
      <c r="F5" s="161"/>
      <c r="G5" s="161"/>
      <c r="H5" s="161"/>
      <c r="I5" s="145"/>
    </row>
    <row r="6" spans="1:11" ht="20.25" hidden="1">
      <c r="A6" s="146" t="s">
        <v>1138</v>
      </c>
      <c r="B6" s="146"/>
      <c r="C6" s="161"/>
      <c r="D6" s="161"/>
      <c r="E6" s="161"/>
      <c r="F6" s="146"/>
      <c r="G6" s="161"/>
      <c r="H6" s="161"/>
      <c r="I6" s="145"/>
    </row>
    <row r="7" spans="1:11" ht="20.25">
      <c r="A7" s="146" t="s">
        <v>1143</v>
      </c>
      <c r="B7" s="146"/>
      <c r="C7" s="161" t="s">
        <v>28</v>
      </c>
      <c r="D7" s="161"/>
      <c r="E7" s="161"/>
      <c r="F7" s="146"/>
      <c r="G7" s="161"/>
      <c r="H7" s="161"/>
      <c r="I7" s="145"/>
    </row>
    <row r="8" spans="1:11" ht="20.25">
      <c r="A8" s="146" t="s">
        <v>1144</v>
      </c>
      <c r="B8" s="146"/>
      <c r="C8" s="162">
        <v>92000000</v>
      </c>
      <c r="D8" s="161"/>
      <c r="E8" s="161"/>
      <c r="F8" s="146"/>
      <c r="G8" s="161"/>
      <c r="H8" s="161"/>
      <c r="I8" s="145"/>
    </row>
    <row r="9" spans="1:11" ht="20.25">
      <c r="A9" s="146" t="s">
        <v>1145</v>
      </c>
      <c r="B9" s="146"/>
      <c r="C9" s="162">
        <f>SUM(I14:I65)</f>
        <v>168800000</v>
      </c>
      <c r="D9" s="161"/>
      <c r="E9" s="161"/>
      <c r="F9" s="146"/>
      <c r="G9" s="161"/>
      <c r="H9" s="161"/>
      <c r="I9" s="145"/>
    </row>
    <row r="10" spans="1:11" ht="15" thickBot="1"/>
    <row r="11" spans="1:11">
      <c r="A11" s="399" t="s">
        <v>1146</v>
      </c>
      <c r="B11" s="399" t="s">
        <v>1147</v>
      </c>
      <c r="C11" s="399" t="s">
        <v>1148</v>
      </c>
      <c r="D11" s="399" t="s">
        <v>1149</v>
      </c>
      <c r="E11" s="399" t="s">
        <v>1150</v>
      </c>
      <c r="F11" s="399" t="s">
        <v>162</v>
      </c>
      <c r="G11" s="399" t="s">
        <v>1151</v>
      </c>
      <c r="H11" s="399" t="s">
        <v>1152</v>
      </c>
      <c r="I11" s="399" t="s">
        <v>1153</v>
      </c>
      <c r="J11" s="399" t="s">
        <v>1154</v>
      </c>
      <c r="K11" s="399" t="s">
        <v>161</v>
      </c>
    </row>
    <row r="12" spans="1:11" ht="33" customHeight="1" thickBot="1">
      <c r="A12" s="400"/>
      <c r="B12" s="400"/>
      <c r="C12" s="400"/>
      <c r="D12" s="400"/>
      <c r="E12" s="400"/>
      <c r="F12" s="400"/>
      <c r="G12" s="400"/>
      <c r="H12" s="400"/>
      <c r="I12" s="400"/>
      <c r="J12" s="400"/>
      <c r="K12" s="400"/>
    </row>
    <row r="13" spans="1:11" ht="15" thickBot="1">
      <c r="A13" s="147">
        <v>1</v>
      </c>
      <c r="B13" s="148">
        <v>2</v>
      </c>
      <c r="C13" s="148">
        <v>3</v>
      </c>
      <c r="D13" s="148">
        <v>4</v>
      </c>
      <c r="E13" s="148">
        <v>5</v>
      </c>
      <c r="F13" s="148">
        <v>6</v>
      </c>
      <c r="G13" s="147">
        <v>7</v>
      </c>
      <c r="H13" s="147">
        <v>8</v>
      </c>
      <c r="I13" s="147">
        <v>9</v>
      </c>
      <c r="J13" s="147">
        <v>10</v>
      </c>
      <c r="K13" s="147">
        <v>11</v>
      </c>
    </row>
    <row r="14" spans="1:11" s="154" customFormat="1" ht="52.5" customHeight="1">
      <c r="A14" s="149">
        <v>1</v>
      </c>
      <c r="B14" s="150" t="s">
        <v>803</v>
      </c>
      <c r="C14" s="150" t="s">
        <v>804</v>
      </c>
      <c r="D14" s="150" t="s">
        <v>805</v>
      </c>
      <c r="E14" s="151">
        <v>3</v>
      </c>
      <c r="F14" s="151" t="s">
        <v>1189</v>
      </c>
      <c r="G14" s="151">
        <v>1</v>
      </c>
      <c r="H14" s="152">
        <v>11000000</v>
      </c>
      <c r="I14" s="152">
        <v>11000000</v>
      </c>
      <c r="J14" s="153">
        <v>13530000</v>
      </c>
      <c r="K14" s="163" t="s">
        <v>1190</v>
      </c>
    </row>
    <row r="15" spans="1:11" s="154" customFormat="1" ht="52.5" customHeight="1">
      <c r="A15" s="155">
        <v>2</v>
      </c>
      <c r="B15" s="156" t="s">
        <v>238</v>
      </c>
      <c r="C15" s="156" t="s">
        <v>807</v>
      </c>
      <c r="D15" s="156" t="s">
        <v>808</v>
      </c>
      <c r="E15" s="157">
        <v>3</v>
      </c>
      <c r="F15" s="151" t="s">
        <v>1189</v>
      </c>
      <c r="G15" s="157">
        <v>1</v>
      </c>
      <c r="H15" s="158">
        <v>12000000</v>
      </c>
      <c r="I15" s="158">
        <v>12000000</v>
      </c>
      <c r="J15" s="159">
        <v>14760000</v>
      </c>
      <c r="K15" s="164" t="s">
        <v>1191</v>
      </c>
    </row>
    <row r="16" spans="1:11" s="154" customFormat="1" ht="52.5" customHeight="1">
      <c r="A16" s="155">
        <v>3</v>
      </c>
      <c r="B16" s="156" t="s">
        <v>241</v>
      </c>
      <c r="C16" s="156" t="s">
        <v>810</v>
      </c>
      <c r="D16" s="156" t="s">
        <v>811</v>
      </c>
      <c r="E16" s="157">
        <v>3</v>
      </c>
      <c r="F16" s="151" t="s">
        <v>1189</v>
      </c>
      <c r="G16" s="157">
        <v>1</v>
      </c>
      <c r="H16" s="158">
        <v>7000000</v>
      </c>
      <c r="I16" s="158">
        <v>7000000</v>
      </c>
      <c r="J16" s="159">
        <v>8610000</v>
      </c>
      <c r="K16" s="164" t="s">
        <v>1192</v>
      </c>
    </row>
    <row r="17" spans="1:11" s="154" customFormat="1" ht="52.5" customHeight="1">
      <c r="A17" s="155">
        <v>4</v>
      </c>
      <c r="B17" s="156" t="s">
        <v>244</v>
      </c>
      <c r="C17" s="156" t="s">
        <v>813</v>
      </c>
      <c r="D17" s="156" t="s">
        <v>814</v>
      </c>
      <c r="E17" s="157">
        <v>3</v>
      </c>
      <c r="F17" s="151" t="s">
        <v>1189</v>
      </c>
      <c r="G17" s="157">
        <v>1</v>
      </c>
      <c r="H17" s="158">
        <v>5520000</v>
      </c>
      <c r="I17" s="158">
        <v>5520000</v>
      </c>
      <c r="J17" s="159">
        <v>6789600</v>
      </c>
      <c r="K17" s="164" t="s">
        <v>1193</v>
      </c>
    </row>
    <row r="18" spans="1:11" s="154" customFormat="1" ht="52.5" customHeight="1">
      <c r="A18" s="155">
        <v>5</v>
      </c>
      <c r="B18" s="156" t="s">
        <v>816</v>
      </c>
      <c r="C18" s="156" t="s">
        <v>817</v>
      </c>
      <c r="D18" s="156" t="s">
        <v>818</v>
      </c>
      <c r="E18" s="157">
        <v>3</v>
      </c>
      <c r="F18" s="151" t="s">
        <v>1189</v>
      </c>
      <c r="G18" s="157">
        <v>1</v>
      </c>
      <c r="H18" s="158">
        <v>12879999.999999998</v>
      </c>
      <c r="I18" s="158">
        <v>12879999.999999998</v>
      </c>
      <c r="J18" s="159">
        <v>15842399.999999998</v>
      </c>
      <c r="K18" s="164" t="s">
        <v>1193</v>
      </c>
    </row>
    <row r="19" spans="1:11" s="154" customFormat="1" ht="52.5" customHeight="1">
      <c r="A19" s="155">
        <v>6</v>
      </c>
      <c r="B19" s="156" t="s">
        <v>247</v>
      </c>
      <c r="C19" s="156" t="s">
        <v>819</v>
      </c>
      <c r="D19" s="156" t="s">
        <v>820</v>
      </c>
      <c r="E19" s="157">
        <v>3</v>
      </c>
      <c r="F19" s="151" t="s">
        <v>1189</v>
      </c>
      <c r="G19" s="157">
        <v>1</v>
      </c>
      <c r="H19" s="158">
        <v>2200000</v>
      </c>
      <c r="I19" s="158">
        <v>2200000</v>
      </c>
      <c r="J19" s="159">
        <v>2706000</v>
      </c>
      <c r="K19" s="164" t="s">
        <v>821</v>
      </c>
    </row>
    <row r="20" spans="1:11" s="154" customFormat="1" ht="52.5" customHeight="1">
      <c r="A20" s="155">
        <v>7</v>
      </c>
      <c r="B20" s="156" t="s">
        <v>822</v>
      </c>
      <c r="C20" s="156" t="s">
        <v>823</v>
      </c>
      <c r="D20" s="156" t="s">
        <v>824</v>
      </c>
      <c r="E20" s="157">
        <v>3</v>
      </c>
      <c r="F20" s="151" t="s">
        <v>1189</v>
      </c>
      <c r="G20" s="157">
        <v>1</v>
      </c>
      <c r="H20" s="158">
        <v>5000000</v>
      </c>
      <c r="I20" s="158">
        <v>5000000</v>
      </c>
      <c r="J20" s="159">
        <v>6150000</v>
      </c>
      <c r="K20" s="164" t="s">
        <v>825</v>
      </c>
    </row>
    <row r="21" spans="1:11" s="154" customFormat="1" ht="52.5" customHeight="1">
      <c r="A21" s="155">
        <v>8</v>
      </c>
      <c r="B21" s="156" t="s">
        <v>826</v>
      </c>
      <c r="C21" s="156" t="s">
        <v>827</v>
      </c>
      <c r="D21" s="156" t="s">
        <v>828</v>
      </c>
      <c r="E21" s="157">
        <v>3</v>
      </c>
      <c r="F21" s="151" t="s">
        <v>1189</v>
      </c>
      <c r="G21" s="157">
        <v>1</v>
      </c>
      <c r="H21" s="158">
        <v>10000000</v>
      </c>
      <c r="I21" s="158">
        <v>10000000</v>
      </c>
      <c r="J21" s="159">
        <v>12300000</v>
      </c>
      <c r="K21" s="164" t="s">
        <v>829</v>
      </c>
    </row>
    <row r="22" spans="1:11" s="154" customFormat="1" ht="52.5" customHeight="1">
      <c r="A22" s="155">
        <v>9</v>
      </c>
      <c r="B22" s="156" t="s">
        <v>830</v>
      </c>
      <c r="C22" s="156" t="s">
        <v>831</v>
      </c>
      <c r="D22" s="156" t="s">
        <v>832</v>
      </c>
      <c r="E22" s="157">
        <v>3</v>
      </c>
      <c r="F22" s="151" t="s">
        <v>1189</v>
      </c>
      <c r="G22" s="157">
        <v>1</v>
      </c>
      <c r="H22" s="158">
        <v>7000000</v>
      </c>
      <c r="I22" s="158">
        <v>7000000</v>
      </c>
      <c r="J22" s="159">
        <v>8610000</v>
      </c>
      <c r="K22" s="164" t="s">
        <v>1194</v>
      </c>
    </row>
    <row r="23" spans="1:11" s="154" customFormat="1" ht="52.5" customHeight="1">
      <c r="A23" s="155">
        <v>10</v>
      </c>
      <c r="B23" s="156" t="s">
        <v>834</v>
      </c>
      <c r="C23" s="156" t="s">
        <v>835</v>
      </c>
      <c r="D23" s="156" t="s">
        <v>836</v>
      </c>
      <c r="E23" s="157">
        <v>3</v>
      </c>
      <c r="F23" s="151" t="s">
        <v>1189</v>
      </c>
      <c r="G23" s="157">
        <v>1</v>
      </c>
      <c r="H23" s="158">
        <v>6000000</v>
      </c>
      <c r="I23" s="158">
        <v>6000000</v>
      </c>
      <c r="J23" s="159">
        <v>7380000</v>
      </c>
      <c r="K23" s="164" t="s">
        <v>1195</v>
      </c>
    </row>
    <row r="24" spans="1:11" s="154" customFormat="1" ht="52.5" customHeight="1">
      <c r="A24" s="155">
        <v>11</v>
      </c>
      <c r="B24" s="156" t="s">
        <v>1196</v>
      </c>
      <c r="C24" s="156" t="s">
        <v>1197</v>
      </c>
      <c r="D24" s="156" t="s">
        <v>1198</v>
      </c>
      <c r="E24" s="157">
        <v>3</v>
      </c>
      <c r="F24" s="151" t="s">
        <v>1189</v>
      </c>
      <c r="G24" s="157">
        <v>1</v>
      </c>
      <c r="H24" s="158">
        <v>6500000</v>
      </c>
      <c r="I24" s="158">
        <v>6500000</v>
      </c>
      <c r="J24" s="159">
        <v>7995000</v>
      </c>
      <c r="K24" s="164" t="s">
        <v>1199</v>
      </c>
    </row>
    <row r="25" spans="1:11" s="154" customFormat="1" ht="52.5" customHeight="1">
      <c r="A25" s="155">
        <v>12</v>
      </c>
      <c r="B25" s="156" t="s">
        <v>1200</v>
      </c>
      <c r="C25" s="156" t="s">
        <v>1201</v>
      </c>
      <c r="D25" s="156" t="s">
        <v>1202</v>
      </c>
      <c r="E25" s="157">
        <v>3</v>
      </c>
      <c r="F25" s="151" t="s">
        <v>1189</v>
      </c>
      <c r="G25" s="157">
        <v>1</v>
      </c>
      <c r="H25" s="158">
        <v>5500000</v>
      </c>
      <c r="I25" s="158">
        <v>5500000</v>
      </c>
      <c r="J25" s="159">
        <v>6765000</v>
      </c>
      <c r="K25" s="164" t="s">
        <v>1203</v>
      </c>
    </row>
    <row r="26" spans="1:11" s="154" customFormat="1" ht="52.5" customHeight="1">
      <c r="A26" s="155">
        <v>13</v>
      </c>
      <c r="B26" s="156" t="s">
        <v>845</v>
      </c>
      <c r="C26" s="156" t="s">
        <v>846</v>
      </c>
      <c r="D26" s="156" t="s">
        <v>847</v>
      </c>
      <c r="E26" s="157">
        <v>3</v>
      </c>
      <c r="F26" s="151" t="s">
        <v>1189</v>
      </c>
      <c r="G26" s="157">
        <v>1</v>
      </c>
      <c r="H26" s="158">
        <v>5000000</v>
      </c>
      <c r="I26" s="158">
        <v>5000000</v>
      </c>
      <c r="J26" s="159">
        <v>6150000</v>
      </c>
      <c r="K26" s="164" t="s">
        <v>1204</v>
      </c>
    </row>
    <row r="27" spans="1:11" s="154" customFormat="1" ht="52.5" customHeight="1">
      <c r="A27" s="155">
        <v>14</v>
      </c>
      <c r="B27" s="156" t="s">
        <v>278</v>
      </c>
      <c r="C27" s="156" t="s">
        <v>849</v>
      </c>
      <c r="D27" s="156" t="s">
        <v>850</v>
      </c>
      <c r="E27" s="157">
        <v>3</v>
      </c>
      <c r="F27" s="151" t="s">
        <v>1189</v>
      </c>
      <c r="G27" s="157">
        <v>1</v>
      </c>
      <c r="H27" s="158">
        <v>5600000</v>
      </c>
      <c r="I27" s="158">
        <v>5600000</v>
      </c>
      <c r="J27" s="159">
        <v>6888000</v>
      </c>
      <c r="K27" s="164" t="s">
        <v>851</v>
      </c>
    </row>
    <row r="28" spans="1:11" s="154" customFormat="1" ht="52.5" customHeight="1">
      <c r="A28" s="155">
        <v>15</v>
      </c>
      <c r="B28" s="156" t="s">
        <v>852</v>
      </c>
      <c r="C28" s="156" t="s">
        <v>853</v>
      </c>
      <c r="D28" s="156" t="s">
        <v>854</v>
      </c>
      <c r="E28" s="157">
        <v>3</v>
      </c>
      <c r="F28" s="151" t="s">
        <v>1189</v>
      </c>
      <c r="G28" s="157">
        <v>1</v>
      </c>
      <c r="H28" s="158">
        <v>19500000</v>
      </c>
      <c r="I28" s="158">
        <v>19500000</v>
      </c>
      <c r="J28" s="159">
        <v>23985000</v>
      </c>
      <c r="K28" s="164" t="s">
        <v>855</v>
      </c>
    </row>
    <row r="29" spans="1:11" s="154" customFormat="1" ht="52.5" customHeight="1">
      <c r="A29" s="155">
        <v>16</v>
      </c>
      <c r="B29" s="156" t="s">
        <v>856</v>
      </c>
      <c r="C29" s="156" t="s">
        <v>857</v>
      </c>
      <c r="D29" s="156" t="s">
        <v>858</v>
      </c>
      <c r="E29" s="157">
        <v>3</v>
      </c>
      <c r="F29" s="151" t="s">
        <v>1189</v>
      </c>
      <c r="G29" s="157">
        <v>1</v>
      </c>
      <c r="H29" s="158">
        <v>9600000</v>
      </c>
      <c r="I29" s="158">
        <v>9600000</v>
      </c>
      <c r="J29" s="159">
        <v>11808000</v>
      </c>
      <c r="K29" s="164" t="s">
        <v>1205</v>
      </c>
    </row>
    <row r="30" spans="1:11" s="154" customFormat="1" ht="52.5" customHeight="1">
      <c r="A30" s="155">
        <v>17</v>
      </c>
      <c r="B30" s="156" t="s">
        <v>860</v>
      </c>
      <c r="C30" s="156" t="s">
        <v>861</v>
      </c>
      <c r="D30" s="156" t="s">
        <v>862</v>
      </c>
      <c r="E30" s="157">
        <v>3</v>
      </c>
      <c r="F30" s="151" t="s">
        <v>1189</v>
      </c>
      <c r="G30" s="157">
        <v>1</v>
      </c>
      <c r="H30" s="158">
        <v>8000000</v>
      </c>
      <c r="I30" s="158">
        <v>8000000</v>
      </c>
      <c r="J30" s="159">
        <v>9840000</v>
      </c>
      <c r="K30" s="164" t="s">
        <v>863</v>
      </c>
    </row>
    <row r="31" spans="1:11" s="154" customFormat="1" ht="52.5" customHeight="1">
      <c r="A31" s="155">
        <v>18</v>
      </c>
      <c r="B31" s="156" t="s">
        <v>864</v>
      </c>
      <c r="C31" s="156" t="s">
        <v>865</v>
      </c>
      <c r="D31" s="156" t="s">
        <v>866</v>
      </c>
      <c r="E31" s="157">
        <v>3</v>
      </c>
      <c r="F31" s="151" t="s">
        <v>1189</v>
      </c>
      <c r="G31" s="157">
        <v>1</v>
      </c>
      <c r="H31" s="158">
        <v>5000000</v>
      </c>
      <c r="I31" s="158">
        <v>5000000</v>
      </c>
      <c r="J31" s="159">
        <v>6150000</v>
      </c>
      <c r="K31" s="164" t="s">
        <v>1206</v>
      </c>
    </row>
    <row r="32" spans="1:11" ht="53.25" customHeight="1">
      <c r="A32" s="155">
        <v>19</v>
      </c>
      <c r="B32" s="156" t="s">
        <v>868</v>
      </c>
      <c r="C32" s="156" t="s">
        <v>869</v>
      </c>
      <c r="D32" s="156" t="s">
        <v>870</v>
      </c>
      <c r="E32" s="160">
        <v>3</v>
      </c>
      <c r="F32" s="151" t="s">
        <v>1189</v>
      </c>
      <c r="G32" s="157">
        <v>1</v>
      </c>
      <c r="H32" s="158">
        <v>16000000</v>
      </c>
      <c r="I32" s="158">
        <v>16000000</v>
      </c>
      <c r="J32" s="159">
        <v>19680000</v>
      </c>
      <c r="K32" s="157" t="s">
        <v>871</v>
      </c>
    </row>
    <row r="33" spans="1:11" ht="53.25" customHeight="1">
      <c r="A33" s="155">
        <v>20</v>
      </c>
      <c r="B33" s="156" t="s">
        <v>301</v>
      </c>
      <c r="C33" s="156" t="s">
        <v>872</v>
      </c>
      <c r="D33" s="156" t="s">
        <v>873</v>
      </c>
      <c r="E33" s="160">
        <v>3</v>
      </c>
      <c r="F33" s="151" t="s">
        <v>1189</v>
      </c>
      <c r="G33" s="157">
        <v>1</v>
      </c>
      <c r="H33" s="158">
        <v>400000</v>
      </c>
      <c r="I33" s="158">
        <v>400000</v>
      </c>
      <c r="J33" s="159">
        <v>492000</v>
      </c>
      <c r="K33" s="157" t="s">
        <v>874</v>
      </c>
    </row>
    <row r="34" spans="1:11" ht="53.25" customHeight="1">
      <c r="A34" s="155">
        <v>21</v>
      </c>
      <c r="B34" s="156" t="s">
        <v>303</v>
      </c>
      <c r="C34" s="156" t="s">
        <v>875</v>
      </c>
      <c r="D34" s="156" t="s">
        <v>876</v>
      </c>
      <c r="E34" s="160">
        <v>3</v>
      </c>
      <c r="F34" s="151" t="s">
        <v>1189</v>
      </c>
      <c r="G34" s="157">
        <v>1</v>
      </c>
      <c r="H34" s="158">
        <v>1000000</v>
      </c>
      <c r="I34" s="158">
        <v>1000000</v>
      </c>
      <c r="J34" s="157">
        <v>1230000</v>
      </c>
      <c r="K34" s="157" t="s">
        <v>877</v>
      </c>
    </row>
    <row r="35" spans="1:11" ht="53.25" customHeight="1">
      <c r="A35" s="155">
        <v>22</v>
      </c>
      <c r="B35" s="156" t="s">
        <v>878</v>
      </c>
      <c r="C35" s="156" t="s">
        <v>879</v>
      </c>
      <c r="D35" s="156" t="s">
        <v>880</v>
      </c>
      <c r="E35" s="160">
        <v>3</v>
      </c>
      <c r="F35" s="151" t="s">
        <v>1189</v>
      </c>
      <c r="G35" s="157">
        <v>1</v>
      </c>
      <c r="H35" s="158">
        <v>720000</v>
      </c>
      <c r="I35" s="158">
        <v>720000</v>
      </c>
      <c r="J35" s="157">
        <v>885600</v>
      </c>
      <c r="K35" s="157" t="s">
        <v>881</v>
      </c>
    </row>
    <row r="36" spans="1:11" ht="53.25" customHeight="1">
      <c r="A36" s="155">
        <v>23</v>
      </c>
      <c r="B36" s="156" t="s">
        <v>882</v>
      </c>
      <c r="C36" s="156" t="s">
        <v>883</v>
      </c>
      <c r="D36" s="156" t="s">
        <v>884</v>
      </c>
      <c r="E36" s="160">
        <v>3</v>
      </c>
      <c r="F36" s="151" t="s">
        <v>1189</v>
      </c>
      <c r="G36" s="157">
        <v>1</v>
      </c>
      <c r="H36" s="158">
        <v>6000000</v>
      </c>
      <c r="I36" s="158">
        <v>6000000</v>
      </c>
      <c r="J36" s="157">
        <v>7380000</v>
      </c>
      <c r="K36" s="157" t="s">
        <v>885</v>
      </c>
    </row>
    <row r="37" spans="1:11" ht="53.25" customHeight="1">
      <c r="A37" s="155">
        <v>24</v>
      </c>
      <c r="B37" s="156" t="s">
        <v>336</v>
      </c>
      <c r="C37" s="156" t="s">
        <v>889</v>
      </c>
      <c r="D37" s="156" t="s">
        <v>890</v>
      </c>
      <c r="E37" s="160">
        <v>3</v>
      </c>
      <c r="F37" s="151" t="s">
        <v>1189</v>
      </c>
      <c r="G37" s="157">
        <v>1</v>
      </c>
      <c r="H37" s="158">
        <v>1380000</v>
      </c>
      <c r="I37" s="158">
        <v>1380000</v>
      </c>
      <c r="J37" s="157">
        <v>1697400</v>
      </c>
      <c r="K37" s="157" t="s">
        <v>1207</v>
      </c>
    </row>
    <row r="38" spans="1:11" ht="53.25" customHeight="1">
      <c r="A38" s="155"/>
      <c r="B38" s="156"/>
      <c r="C38" s="156"/>
      <c r="D38" s="156"/>
      <c r="E38" s="160"/>
      <c r="F38" s="151"/>
      <c r="G38" s="157"/>
      <c r="H38" s="158"/>
      <c r="I38" s="158"/>
      <c r="J38" s="157"/>
      <c r="K38" s="157"/>
    </row>
    <row r="39" spans="1:11" ht="53.25" customHeight="1">
      <c r="A39" s="155"/>
      <c r="B39" s="156"/>
      <c r="C39" s="156"/>
      <c r="D39" s="156"/>
      <c r="E39" s="160"/>
      <c r="F39" s="151"/>
      <c r="G39" s="157"/>
      <c r="H39" s="158"/>
      <c r="I39" s="158"/>
      <c r="J39" s="157"/>
      <c r="K39" s="157"/>
    </row>
    <row r="40" spans="1:11" ht="53.25" customHeight="1">
      <c r="A40" s="155"/>
      <c r="B40" s="156"/>
      <c r="C40" s="156"/>
      <c r="D40" s="156"/>
      <c r="E40" s="160"/>
      <c r="F40" s="151"/>
      <c r="G40" s="157"/>
      <c r="H40" s="158"/>
      <c r="I40" s="158"/>
      <c r="J40" s="157"/>
      <c r="K40" s="157"/>
    </row>
    <row r="41" spans="1:11" ht="53.25" customHeight="1">
      <c r="A41" s="155"/>
      <c r="B41" s="156"/>
      <c r="C41" s="156"/>
      <c r="D41" s="156"/>
      <c r="E41" s="160"/>
      <c r="F41" s="151"/>
      <c r="G41" s="157"/>
      <c r="H41" s="158"/>
      <c r="I41" s="158"/>
      <c r="J41" s="157"/>
      <c r="K41" s="157"/>
    </row>
    <row r="42" spans="1:11" ht="53.25" customHeight="1">
      <c r="A42" s="155"/>
      <c r="B42" s="156"/>
      <c r="C42" s="156"/>
      <c r="D42" s="156"/>
      <c r="E42" s="160"/>
      <c r="F42" s="151"/>
      <c r="G42" s="157"/>
      <c r="H42" s="158"/>
      <c r="I42" s="158"/>
      <c r="J42" s="157"/>
      <c r="K42" s="157"/>
    </row>
    <row r="43" spans="1:11" ht="53.25" customHeight="1">
      <c r="A43" s="155"/>
      <c r="B43" s="156"/>
      <c r="C43" s="156"/>
      <c r="D43" s="156"/>
      <c r="E43" s="160"/>
      <c r="F43" s="151"/>
      <c r="G43" s="157"/>
      <c r="H43" s="158"/>
      <c r="I43" s="158"/>
      <c r="J43" s="157"/>
      <c r="K43" s="157"/>
    </row>
    <row r="44" spans="1:11" ht="53.25" customHeight="1">
      <c r="A44" s="155"/>
      <c r="B44" s="156"/>
      <c r="C44" s="156"/>
      <c r="D44" s="156"/>
      <c r="E44" s="160"/>
      <c r="F44" s="151"/>
      <c r="G44" s="157"/>
      <c r="H44" s="158"/>
      <c r="I44" s="158"/>
      <c r="J44" s="157"/>
      <c r="K44" s="157"/>
    </row>
    <row r="45" spans="1:11" ht="53.25" customHeight="1">
      <c r="A45" s="155"/>
      <c r="B45" s="156"/>
      <c r="C45" s="156"/>
      <c r="D45" s="156"/>
      <c r="E45" s="160"/>
      <c r="F45" s="151"/>
      <c r="G45" s="157"/>
      <c r="H45" s="158"/>
      <c r="I45" s="158"/>
      <c r="J45" s="157"/>
      <c r="K45" s="157"/>
    </row>
    <row r="46" spans="1:11" ht="53.25" customHeight="1">
      <c r="A46" s="155"/>
      <c r="B46" s="156"/>
      <c r="C46" s="156"/>
      <c r="D46" s="156"/>
      <c r="E46" s="160"/>
      <c r="F46" s="151"/>
      <c r="G46" s="157"/>
      <c r="H46" s="158"/>
      <c r="I46" s="158"/>
      <c r="J46" s="157"/>
      <c r="K46" s="157"/>
    </row>
    <row r="47" spans="1:11" ht="53.25" customHeight="1">
      <c r="A47" s="155"/>
      <c r="B47" s="156"/>
      <c r="C47" s="156"/>
      <c r="D47" s="156"/>
      <c r="E47" s="160"/>
      <c r="F47" s="151"/>
      <c r="G47" s="157"/>
      <c r="H47" s="158"/>
      <c r="I47" s="158"/>
      <c r="J47" s="157"/>
      <c r="K47" s="157"/>
    </row>
    <row r="48" spans="1:11" ht="53.25" customHeight="1">
      <c r="A48" s="155"/>
      <c r="B48" s="156"/>
      <c r="C48" s="156"/>
      <c r="D48" s="156"/>
      <c r="E48" s="160"/>
      <c r="F48" s="151"/>
      <c r="G48" s="157"/>
      <c r="H48" s="158"/>
      <c r="I48" s="158"/>
      <c r="J48" s="157"/>
      <c r="K48" s="157"/>
    </row>
    <row r="49" spans="1:11" ht="53.25" customHeight="1">
      <c r="A49" s="155"/>
      <c r="B49" s="156"/>
      <c r="C49" s="156"/>
      <c r="D49" s="156"/>
      <c r="E49" s="160"/>
      <c r="F49" s="151"/>
      <c r="G49" s="157"/>
      <c r="H49" s="158"/>
      <c r="I49" s="158"/>
      <c r="J49" s="157"/>
      <c r="K49" s="157"/>
    </row>
    <row r="50" spans="1:11" ht="53.25" customHeight="1">
      <c r="A50" s="155"/>
      <c r="B50" s="156"/>
      <c r="C50" s="156"/>
      <c r="D50" s="156"/>
      <c r="E50" s="160"/>
      <c r="F50" s="151"/>
      <c r="G50" s="157"/>
      <c r="H50" s="158"/>
      <c r="I50" s="158"/>
      <c r="J50" s="157"/>
      <c r="K50" s="157"/>
    </row>
    <row r="51" spans="1:11" ht="53.25" customHeight="1">
      <c r="A51" s="155"/>
      <c r="B51" s="156"/>
      <c r="C51" s="156"/>
      <c r="D51" s="156"/>
      <c r="E51" s="160"/>
      <c r="F51" s="151"/>
      <c r="G51" s="157"/>
      <c r="H51" s="158"/>
      <c r="I51" s="158"/>
      <c r="J51" s="157"/>
      <c r="K51" s="157"/>
    </row>
    <row r="52" spans="1:11" ht="53.25" customHeight="1">
      <c r="A52" s="155"/>
      <c r="B52" s="156"/>
      <c r="C52" s="156"/>
      <c r="D52" s="156"/>
      <c r="E52" s="160"/>
      <c r="F52" s="151"/>
      <c r="G52" s="157"/>
      <c r="H52" s="158"/>
      <c r="I52" s="158"/>
      <c r="J52" s="157"/>
      <c r="K52" s="157"/>
    </row>
    <row r="53" spans="1:11" ht="53.25" customHeight="1">
      <c r="A53" s="155"/>
      <c r="B53" s="156"/>
      <c r="C53" s="156"/>
      <c r="D53" s="156"/>
      <c r="E53" s="160"/>
      <c r="F53" s="151"/>
      <c r="G53" s="157"/>
      <c r="H53" s="158"/>
      <c r="I53" s="158"/>
      <c r="J53" s="157"/>
      <c r="K53" s="157"/>
    </row>
    <row r="54" spans="1:11" ht="53.25" customHeight="1">
      <c r="A54" s="155"/>
      <c r="B54" s="156"/>
      <c r="C54" s="156"/>
      <c r="D54" s="156"/>
      <c r="E54" s="160"/>
      <c r="F54" s="151"/>
      <c r="G54" s="157"/>
      <c r="H54" s="158"/>
      <c r="I54" s="158"/>
      <c r="J54" s="157"/>
      <c r="K54" s="157"/>
    </row>
    <row r="55" spans="1:11" ht="53.25" customHeight="1">
      <c r="A55" s="155"/>
      <c r="B55" s="156"/>
      <c r="C55" s="156"/>
      <c r="D55" s="156"/>
      <c r="E55" s="160"/>
      <c r="F55" s="151"/>
      <c r="G55" s="157"/>
      <c r="H55" s="158"/>
      <c r="I55" s="158"/>
      <c r="J55" s="157"/>
      <c r="K55" s="157"/>
    </row>
    <row r="56" spans="1:11" ht="53.25" customHeight="1">
      <c r="A56" s="155"/>
      <c r="B56" s="156"/>
      <c r="C56" s="156"/>
      <c r="D56" s="156"/>
      <c r="E56" s="160"/>
      <c r="F56" s="151"/>
      <c r="G56" s="157"/>
      <c r="H56" s="158"/>
      <c r="I56" s="158"/>
      <c r="J56" s="157"/>
      <c r="K56" s="157"/>
    </row>
    <row r="57" spans="1:11" ht="53.25" customHeight="1">
      <c r="A57" s="155"/>
      <c r="B57" s="156"/>
      <c r="C57" s="156"/>
      <c r="D57" s="156"/>
      <c r="E57" s="160"/>
      <c r="F57" s="151"/>
      <c r="G57" s="157"/>
      <c r="H57" s="158"/>
      <c r="I57" s="158"/>
      <c r="J57" s="157"/>
      <c r="K57" s="157"/>
    </row>
    <row r="58" spans="1:11" ht="53.25" customHeight="1">
      <c r="A58" s="155"/>
      <c r="B58" s="156"/>
      <c r="C58" s="156"/>
      <c r="D58" s="156"/>
      <c r="E58" s="160"/>
      <c r="F58" s="151"/>
      <c r="G58" s="157"/>
      <c r="H58" s="158"/>
      <c r="I58" s="158"/>
      <c r="J58" s="157"/>
      <c r="K58" s="157"/>
    </row>
    <row r="59" spans="1:11" ht="53.25" customHeight="1">
      <c r="A59" s="155"/>
      <c r="B59" s="156"/>
      <c r="C59" s="156"/>
      <c r="D59" s="156"/>
      <c r="E59" s="160"/>
      <c r="F59" s="151"/>
      <c r="G59" s="157"/>
      <c r="H59" s="165"/>
      <c r="I59" s="165"/>
      <c r="J59" s="160"/>
      <c r="K59" s="160"/>
    </row>
    <row r="60" spans="1:11" ht="53.25" customHeight="1">
      <c r="A60" s="155"/>
      <c r="B60" s="156"/>
      <c r="C60" s="156"/>
      <c r="D60" s="156"/>
      <c r="E60" s="160"/>
      <c r="F60" s="151"/>
      <c r="G60" s="157"/>
      <c r="H60" s="165"/>
      <c r="I60" s="165"/>
      <c r="J60" s="160"/>
      <c r="K60" s="160"/>
    </row>
    <row r="61" spans="1:11" ht="53.25" customHeight="1">
      <c r="A61" s="155"/>
      <c r="B61" s="156"/>
      <c r="C61" s="156"/>
      <c r="D61" s="156"/>
      <c r="E61" s="160"/>
      <c r="F61" s="151"/>
      <c r="G61" s="157"/>
      <c r="H61" s="165"/>
      <c r="I61" s="165"/>
      <c r="J61" s="160"/>
      <c r="K61" s="160"/>
    </row>
    <row r="62" spans="1:11" ht="53.25" customHeight="1">
      <c r="A62" s="155"/>
      <c r="B62" s="156"/>
      <c r="C62" s="156"/>
      <c r="D62" s="156"/>
      <c r="E62" s="160"/>
      <c r="F62" s="151"/>
      <c r="G62" s="157"/>
      <c r="H62" s="165"/>
      <c r="I62" s="165"/>
      <c r="J62" s="160"/>
      <c r="K62" s="160"/>
    </row>
    <row r="63" spans="1:11" ht="53.25" customHeight="1">
      <c r="A63" s="155"/>
      <c r="B63" s="156"/>
      <c r="C63" s="156"/>
      <c r="D63" s="156"/>
      <c r="E63" s="160"/>
      <c r="F63" s="151"/>
      <c r="G63" s="157"/>
      <c r="H63" s="165"/>
      <c r="I63" s="165"/>
      <c r="J63" s="160"/>
      <c r="K63" s="160"/>
    </row>
    <row r="64" spans="1:11" ht="53.25" customHeight="1">
      <c r="A64" s="155"/>
      <c r="B64" s="156"/>
      <c r="C64" s="156"/>
      <c r="D64" s="156"/>
      <c r="E64" s="160"/>
      <c r="F64" s="151"/>
      <c r="G64" s="157"/>
      <c r="H64" s="165"/>
      <c r="I64" s="165"/>
      <c r="J64" s="160"/>
      <c r="K64" s="160"/>
    </row>
    <row r="65" spans="1:11" ht="53.25" customHeight="1">
      <c r="A65" s="155"/>
      <c r="B65" s="160"/>
      <c r="C65" s="160"/>
      <c r="D65" s="160"/>
      <c r="E65" s="160"/>
      <c r="F65" s="160"/>
      <c r="G65" s="160"/>
      <c r="H65" s="165"/>
      <c r="I65" s="165"/>
      <c r="J65" s="160"/>
      <c r="K65" s="160"/>
    </row>
  </sheetData>
  <mergeCells count="15">
    <mergeCell ref="J11:J12"/>
    <mergeCell ref="K11:K12"/>
    <mergeCell ref="A1:I1"/>
    <mergeCell ref="A3:H3"/>
    <mergeCell ref="A4:B4"/>
    <mergeCell ref="C4:H4"/>
    <mergeCell ref="A11:A12"/>
    <mergeCell ref="B11:B12"/>
    <mergeCell ref="C11:C12"/>
    <mergeCell ref="D11:D12"/>
    <mergeCell ref="E11:E12"/>
    <mergeCell ref="F11:F12"/>
    <mergeCell ref="G11:G12"/>
    <mergeCell ref="H11:H12"/>
    <mergeCell ref="I11:I12"/>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Arkusz22">
    <tabColor rgb="FFFF9900"/>
  </sheetPr>
  <dimension ref="A1:K65"/>
  <sheetViews>
    <sheetView topLeftCell="A2" workbookViewId="0">
      <selection activeCell="F14" sqref="F14"/>
    </sheetView>
  </sheetViews>
  <sheetFormatPr defaultColWidth="9.140625" defaultRowHeight="14.25"/>
  <cols>
    <col min="1" max="1" width="9.140625" style="144"/>
    <col min="2" max="4" width="42.28515625" style="144" customWidth="1"/>
    <col min="5" max="5" width="14.42578125" style="144" customWidth="1"/>
    <col min="6" max="6" width="29.42578125" style="144" customWidth="1"/>
    <col min="7" max="7" width="15.85546875" style="144" customWidth="1"/>
    <col min="8" max="8" width="18.85546875" style="144" customWidth="1"/>
    <col min="9" max="11" width="19.28515625" style="144" customWidth="1"/>
    <col min="12" max="16384" width="9.140625" style="144"/>
  </cols>
  <sheetData>
    <row r="1" spans="1:11" ht="20.25">
      <c r="A1" s="401" t="s">
        <v>1138</v>
      </c>
      <c r="B1" s="401"/>
      <c r="C1" s="401"/>
      <c r="D1" s="401"/>
      <c r="E1" s="401"/>
      <c r="F1" s="401"/>
      <c r="G1" s="401"/>
      <c r="H1" s="401"/>
      <c r="I1" s="401"/>
    </row>
    <row r="2" spans="1:11" ht="20.25">
      <c r="A2" s="145"/>
      <c r="B2" s="145"/>
      <c r="C2" s="145"/>
      <c r="D2" s="145"/>
      <c r="E2" s="145"/>
      <c r="F2" s="145"/>
      <c r="G2" s="145"/>
      <c r="H2" s="145"/>
      <c r="I2" s="145"/>
    </row>
    <row r="3" spans="1:11" ht="20.25">
      <c r="A3" s="402" t="s">
        <v>1139</v>
      </c>
      <c r="B3" s="402"/>
      <c r="C3" s="402"/>
      <c r="D3" s="402"/>
      <c r="E3" s="402"/>
      <c r="F3" s="402"/>
      <c r="G3" s="402"/>
      <c r="H3" s="402"/>
      <c r="I3" s="145"/>
    </row>
    <row r="4" spans="1:11" ht="20.25">
      <c r="A4" s="402" t="s">
        <v>1140</v>
      </c>
      <c r="B4" s="402"/>
      <c r="C4" s="403" t="s">
        <v>1141</v>
      </c>
      <c r="D4" s="403"/>
      <c r="E4" s="403"/>
      <c r="F4" s="403"/>
      <c r="G4" s="403"/>
      <c r="H4" s="403"/>
      <c r="I4" s="145"/>
    </row>
    <row r="5" spans="1:11" ht="20.25" hidden="1">
      <c r="A5" s="146" t="s">
        <v>1142</v>
      </c>
      <c r="B5" s="146"/>
      <c r="C5" s="161"/>
      <c r="D5" s="161"/>
      <c r="E5" s="161"/>
      <c r="F5" s="161"/>
      <c r="G5" s="161"/>
      <c r="H5" s="161"/>
      <c r="I5" s="145"/>
    </row>
    <row r="6" spans="1:11" ht="20.25" hidden="1">
      <c r="A6" s="146" t="s">
        <v>1138</v>
      </c>
      <c r="B6" s="146"/>
      <c r="C6" s="161"/>
      <c r="D6" s="161"/>
      <c r="E6" s="161"/>
      <c r="F6" s="146"/>
      <c r="G6" s="161"/>
      <c r="H6" s="161"/>
      <c r="I6" s="145"/>
    </row>
    <row r="7" spans="1:11" ht="20.25">
      <c r="A7" s="146" t="s">
        <v>1143</v>
      </c>
      <c r="B7" s="146"/>
      <c r="C7" s="161" t="s">
        <v>34</v>
      </c>
      <c r="D7" s="161"/>
      <c r="E7" s="161"/>
      <c r="F7" s="146"/>
      <c r="G7" s="161"/>
      <c r="H7" s="161"/>
      <c r="I7" s="145"/>
    </row>
    <row r="8" spans="1:11" ht="20.25">
      <c r="A8" s="146" t="s">
        <v>1144</v>
      </c>
      <c r="B8" s="146"/>
      <c r="C8" s="162">
        <v>80000000</v>
      </c>
      <c r="D8" s="161"/>
      <c r="E8" s="161"/>
      <c r="F8" s="146"/>
      <c r="G8" s="161"/>
      <c r="H8" s="161"/>
      <c r="I8" s="145"/>
    </row>
    <row r="9" spans="1:11" ht="20.25">
      <c r="A9" s="146" t="s">
        <v>1145</v>
      </c>
      <c r="B9" s="146"/>
      <c r="C9" s="162">
        <f>SUM(I14:I65)</f>
        <v>200917999.99999997</v>
      </c>
      <c r="D9" s="161"/>
      <c r="E9" s="161"/>
      <c r="F9" s="146"/>
      <c r="G9" s="161"/>
      <c r="H9" s="161"/>
      <c r="I9" s="145"/>
    </row>
    <row r="10" spans="1:11" ht="15" thickBot="1"/>
    <row r="11" spans="1:11">
      <c r="A11" s="399" t="s">
        <v>1146</v>
      </c>
      <c r="B11" s="399" t="s">
        <v>1147</v>
      </c>
      <c r="C11" s="399" t="s">
        <v>1148</v>
      </c>
      <c r="D11" s="399" t="s">
        <v>1149</v>
      </c>
      <c r="E11" s="399" t="s">
        <v>1150</v>
      </c>
      <c r="F11" s="399" t="s">
        <v>162</v>
      </c>
      <c r="G11" s="399" t="s">
        <v>1151</v>
      </c>
      <c r="H11" s="399" t="s">
        <v>1152</v>
      </c>
      <c r="I11" s="399" t="s">
        <v>1153</v>
      </c>
      <c r="J11" s="399" t="s">
        <v>1154</v>
      </c>
      <c r="K11" s="399" t="s">
        <v>161</v>
      </c>
    </row>
    <row r="12" spans="1:11" ht="33" customHeight="1" thickBot="1">
      <c r="A12" s="400"/>
      <c r="B12" s="400"/>
      <c r="C12" s="400"/>
      <c r="D12" s="400"/>
      <c r="E12" s="400"/>
      <c r="F12" s="400"/>
      <c r="G12" s="400"/>
      <c r="H12" s="400"/>
      <c r="I12" s="400"/>
      <c r="J12" s="400"/>
      <c r="K12" s="400"/>
    </row>
    <row r="13" spans="1:11" ht="15" thickBot="1">
      <c r="A13" s="147">
        <v>1</v>
      </c>
      <c r="B13" s="148">
        <v>2</v>
      </c>
      <c r="C13" s="148">
        <v>3</v>
      </c>
      <c r="D13" s="148">
        <v>4</v>
      </c>
      <c r="E13" s="148">
        <v>5</v>
      </c>
      <c r="F13" s="148">
        <v>6</v>
      </c>
      <c r="G13" s="147">
        <v>7</v>
      </c>
      <c r="H13" s="147">
        <v>8</v>
      </c>
      <c r="I13" s="147">
        <v>9</v>
      </c>
      <c r="J13" s="147">
        <v>10</v>
      </c>
      <c r="K13" s="147">
        <v>11</v>
      </c>
    </row>
    <row r="14" spans="1:11" s="154" customFormat="1" ht="52.5" customHeight="1">
      <c r="A14" s="149">
        <v>1</v>
      </c>
      <c r="B14" s="150" t="s">
        <v>736</v>
      </c>
      <c r="C14" s="150" t="s">
        <v>737</v>
      </c>
      <c r="D14" s="150" t="s">
        <v>738</v>
      </c>
      <c r="E14" s="151">
        <v>4</v>
      </c>
      <c r="F14" s="151" t="s">
        <v>1189</v>
      </c>
      <c r="G14" s="151">
        <v>1</v>
      </c>
      <c r="H14" s="152">
        <v>12879999.999999998</v>
      </c>
      <c r="I14" s="152">
        <v>12879999.999999998</v>
      </c>
      <c r="J14" s="153">
        <v>31684799.999999996</v>
      </c>
      <c r="K14" s="163" t="s">
        <v>739</v>
      </c>
    </row>
    <row r="15" spans="1:11" s="154" customFormat="1" ht="52.5" customHeight="1">
      <c r="A15" s="155">
        <v>2</v>
      </c>
      <c r="B15" s="156" t="s">
        <v>742</v>
      </c>
      <c r="C15" s="156" t="s">
        <v>1208</v>
      </c>
      <c r="D15" s="156" t="s">
        <v>744</v>
      </c>
      <c r="E15" s="157">
        <v>4</v>
      </c>
      <c r="F15" s="151" t="s">
        <v>1189</v>
      </c>
      <c r="G15" s="157">
        <v>1</v>
      </c>
      <c r="H15" s="158">
        <v>8279999.9999999991</v>
      </c>
      <c r="I15" s="158">
        <v>8279999.9999999991</v>
      </c>
      <c r="J15" s="159">
        <v>10184399.999999998</v>
      </c>
      <c r="K15" s="164" t="s">
        <v>739</v>
      </c>
    </row>
    <row r="16" spans="1:11" s="154" customFormat="1" ht="52.5" customHeight="1">
      <c r="A16" s="155">
        <v>3</v>
      </c>
      <c r="B16" s="156" t="s">
        <v>745</v>
      </c>
      <c r="C16" s="156" t="s">
        <v>1209</v>
      </c>
      <c r="D16" s="156" t="s">
        <v>747</v>
      </c>
      <c r="E16" s="157">
        <v>4</v>
      </c>
      <c r="F16" s="151" t="s">
        <v>1189</v>
      </c>
      <c r="G16" s="157">
        <v>1</v>
      </c>
      <c r="H16" s="158">
        <v>26219999.999999996</v>
      </c>
      <c r="I16" s="158">
        <v>26219999.999999996</v>
      </c>
      <c r="J16" s="159">
        <v>32250599.999999996</v>
      </c>
      <c r="K16" s="164" t="s">
        <v>739</v>
      </c>
    </row>
    <row r="17" spans="1:11" s="154" customFormat="1" ht="52.5" customHeight="1">
      <c r="A17" s="155">
        <v>4</v>
      </c>
      <c r="B17" s="156" t="s">
        <v>748</v>
      </c>
      <c r="C17" s="156" t="s">
        <v>1210</v>
      </c>
      <c r="D17" s="156" t="s">
        <v>750</v>
      </c>
      <c r="E17" s="157">
        <v>4</v>
      </c>
      <c r="F17" s="151" t="s">
        <v>1189</v>
      </c>
      <c r="G17" s="157">
        <v>1</v>
      </c>
      <c r="H17" s="158">
        <v>1380000</v>
      </c>
      <c r="I17" s="158">
        <v>1380000</v>
      </c>
      <c r="J17" s="159">
        <v>1697400</v>
      </c>
      <c r="K17" s="164" t="s">
        <v>739</v>
      </c>
    </row>
    <row r="18" spans="1:11" s="154" customFormat="1" ht="52.5" customHeight="1">
      <c r="A18" s="155">
        <v>5</v>
      </c>
      <c r="B18" s="156" t="s">
        <v>752</v>
      </c>
      <c r="C18" s="156" t="s">
        <v>753</v>
      </c>
      <c r="D18" s="156" t="s">
        <v>754</v>
      </c>
      <c r="E18" s="157">
        <v>4</v>
      </c>
      <c r="F18" s="151" t="s">
        <v>1189</v>
      </c>
      <c r="G18" s="157">
        <v>1</v>
      </c>
      <c r="H18" s="158">
        <v>575000</v>
      </c>
      <c r="I18" s="158">
        <v>575000</v>
      </c>
      <c r="J18" s="159">
        <v>707250</v>
      </c>
      <c r="K18" s="164" t="s">
        <v>739</v>
      </c>
    </row>
    <row r="19" spans="1:11" s="154" customFormat="1" ht="52.5" customHeight="1">
      <c r="A19" s="155">
        <v>6</v>
      </c>
      <c r="B19" s="156" t="s">
        <v>275</v>
      </c>
      <c r="C19" s="156" t="s">
        <v>755</v>
      </c>
      <c r="D19" s="156" t="s">
        <v>756</v>
      </c>
      <c r="E19" s="157">
        <v>4</v>
      </c>
      <c r="F19" s="151" t="s">
        <v>1189</v>
      </c>
      <c r="G19" s="157">
        <v>1</v>
      </c>
      <c r="H19" s="158">
        <v>9200000</v>
      </c>
      <c r="I19" s="158">
        <v>9200000</v>
      </c>
      <c r="J19" s="159">
        <v>11316000</v>
      </c>
      <c r="K19" s="164" t="s">
        <v>739</v>
      </c>
    </row>
    <row r="20" spans="1:11" s="154" customFormat="1" ht="52.5" customHeight="1">
      <c r="A20" s="155">
        <v>7</v>
      </c>
      <c r="B20" s="156" t="s">
        <v>757</v>
      </c>
      <c r="C20" s="156" t="s">
        <v>758</v>
      </c>
      <c r="D20" s="156" t="s">
        <v>759</v>
      </c>
      <c r="E20" s="157">
        <v>4</v>
      </c>
      <c r="F20" s="151" t="s">
        <v>1189</v>
      </c>
      <c r="G20" s="157">
        <v>1</v>
      </c>
      <c r="H20" s="158">
        <v>8279999.9999999991</v>
      </c>
      <c r="I20" s="158">
        <v>8279999.9999999991</v>
      </c>
      <c r="J20" s="159">
        <v>10184399.999999998</v>
      </c>
      <c r="K20" s="164" t="s">
        <v>739</v>
      </c>
    </row>
    <row r="21" spans="1:11" s="154" customFormat="1" ht="52.5" customHeight="1">
      <c r="A21" s="155">
        <v>8</v>
      </c>
      <c r="B21" s="156" t="s">
        <v>760</v>
      </c>
      <c r="C21" s="156" t="s">
        <v>761</v>
      </c>
      <c r="D21" s="156" t="s">
        <v>762</v>
      </c>
      <c r="E21" s="157">
        <v>4</v>
      </c>
      <c r="F21" s="151" t="s">
        <v>1189</v>
      </c>
      <c r="G21" s="157">
        <v>1</v>
      </c>
      <c r="H21" s="158">
        <v>4139999.9999999995</v>
      </c>
      <c r="I21" s="158">
        <v>4139999.9999999995</v>
      </c>
      <c r="J21" s="159">
        <v>5092199.9999999991</v>
      </c>
      <c r="K21" s="164" t="s">
        <v>739</v>
      </c>
    </row>
    <row r="22" spans="1:11" s="154" customFormat="1" ht="52.5" customHeight="1">
      <c r="A22" s="155">
        <v>9</v>
      </c>
      <c r="B22" s="156" t="s">
        <v>763</v>
      </c>
      <c r="C22" s="156" t="s">
        <v>764</v>
      </c>
      <c r="D22" s="156" t="s">
        <v>765</v>
      </c>
      <c r="E22" s="157">
        <v>4</v>
      </c>
      <c r="F22" s="151" t="s">
        <v>1189</v>
      </c>
      <c r="G22" s="157">
        <v>1</v>
      </c>
      <c r="H22" s="158">
        <v>6439999.9999999991</v>
      </c>
      <c r="I22" s="158">
        <v>6439999.9999999991</v>
      </c>
      <c r="J22" s="159">
        <v>7921199.9999999991</v>
      </c>
      <c r="K22" s="164" t="s">
        <v>739</v>
      </c>
    </row>
    <row r="23" spans="1:11" s="154" customFormat="1" ht="52.5" customHeight="1">
      <c r="A23" s="155">
        <v>10</v>
      </c>
      <c r="B23" s="156" t="s">
        <v>766</v>
      </c>
      <c r="C23" s="156" t="s">
        <v>767</v>
      </c>
      <c r="D23" s="156" t="s">
        <v>768</v>
      </c>
      <c r="E23" s="157">
        <v>4</v>
      </c>
      <c r="F23" s="151" t="s">
        <v>1189</v>
      </c>
      <c r="G23" s="157">
        <v>1</v>
      </c>
      <c r="H23" s="158">
        <v>3219999.9999999995</v>
      </c>
      <c r="I23" s="158">
        <v>3219999.9999999995</v>
      </c>
      <c r="J23" s="159">
        <v>3960599.9999999995</v>
      </c>
      <c r="K23" s="164" t="s">
        <v>739</v>
      </c>
    </row>
    <row r="24" spans="1:11" s="154" customFormat="1" ht="52.5" customHeight="1">
      <c r="A24" s="155">
        <v>11</v>
      </c>
      <c r="B24" s="156" t="s">
        <v>770</v>
      </c>
      <c r="C24" s="156" t="s">
        <v>771</v>
      </c>
      <c r="D24" s="156" t="s">
        <v>772</v>
      </c>
      <c r="E24" s="157">
        <v>4</v>
      </c>
      <c r="F24" s="151" t="s">
        <v>1189</v>
      </c>
      <c r="G24" s="157">
        <v>1</v>
      </c>
      <c r="H24" s="158">
        <v>20700000</v>
      </c>
      <c r="I24" s="158">
        <v>20700000</v>
      </c>
      <c r="J24" s="159">
        <v>25461000</v>
      </c>
      <c r="K24" s="164" t="s">
        <v>739</v>
      </c>
    </row>
    <row r="25" spans="1:11" s="154" customFormat="1" ht="52.5" customHeight="1">
      <c r="A25" s="155">
        <v>12</v>
      </c>
      <c r="B25" s="156" t="s">
        <v>773</v>
      </c>
      <c r="C25" s="156" t="s">
        <v>774</v>
      </c>
      <c r="D25" s="156" t="s">
        <v>775</v>
      </c>
      <c r="E25" s="157">
        <v>4</v>
      </c>
      <c r="F25" s="151" t="s">
        <v>1189</v>
      </c>
      <c r="G25" s="157">
        <v>1</v>
      </c>
      <c r="H25" s="158">
        <v>23000000</v>
      </c>
      <c r="I25" s="158">
        <v>23000000</v>
      </c>
      <c r="J25" s="159">
        <v>28290000</v>
      </c>
      <c r="K25" s="164" t="s">
        <v>739</v>
      </c>
    </row>
    <row r="26" spans="1:11" s="154" customFormat="1" ht="52.5" customHeight="1">
      <c r="A26" s="155">
        <v>13</v>
      </c>
      <c r="B26" s="156" t="s">
        <v>776</v>
      </c>
      <c r="C26" s="156" t="s">
        <v>777</v>
      </c>
      <c r="D26" s="156" t="s">
        <v>778</v>
      </c>
      <c r="E26" s="157">
        <v>4</v>
      </c>
      <c r="F26" s="151" t="s">
        <v>1189</v>
      </c>
      <c r="G26" s="157">
        <v>1</v>
      </c>
      <c r="H26" s="158">
        <v>2023999.9999999998</v>
      </c>
      <c r="I26" s="158">
        <v>2023999.9999999998</v>
      </c>
      <c r="J26" s="159">
        <v>2489519.9999999995</v>
      </c>
      <c r="K26" s="164" t="s">
        <v>739</v>
      </c>
    </row>
    <row r="27" spans="1:11" s="154" customFormat="1" ht="52.5" customHeight="1">
      <c r="A27" s="155">
        <v>14</v>
      </c>
      <c r="B27" s="156" t="s">
        <v>780</v>
      </c>
      <c r="C27" s="156" t="s">
        <v>781</v>
      </c>
      <c r="D27" s="156" t="s">
        <v>782</v>
      </c>
      <c r="E27" s="157">
        <v>4</v>
      </c>
      <c r="F27" s="151" t="s">
        <v>1189</v>
      </c>
      <c r="G27" s="157">
        <v>1</v>
      </c>
      <c r="H27" s="158">
        <v>15639999.999999998</v>
      </c>
      <c r="I27" s="158">
        <v>15639999.999999998</v>
      </c>
      <c r="J27" s="159">
        <v>19237199.999999996</v>
      </c>
      <c r="K27" s="164" t="s">
        <v>739</v>
      </c>
    </row>
    <row r="28" spans="1:11" s="154" customFormat="1" ht="52.5" customHeight="1">
      <c r="A28" s="155">
        <v>15</v>
      </c>
      <c r="B28" s="156" t="s">
        <v>783</v>
      </c>
      <c r="C28" s="156" t="s">
        <v>1211</v>
      </c>
      <c r="D28" s="156" t="s">
        <v>785</v>
      </c>
      <c r="E28" s="157">
        <v>4</v>
      </c>
      <c r="F28" s="151" t="s">
        <v>1189</v>
      </c>
      <c r="G28" s="157">
        <v>1</v>
      </c>
      <c r="H28" s="158">
        <v>20700000</v>
      </c>
      <c r="I28" s="158">
        <v>20700000</v>
      </c>
      <c r="J28" s="159">
        <v>25461000</v>
      </c>
      <c r="K28" s="164" t="s">
        <v>739</v>
      </c>
    </row>
    <row r="29" spans="1:11" s="154" customFormat="1" ht="52.5" customHeight="1">
      <c r="A29" s="155">
        <v>16</v>
      </c>
      <c r="B29" s="156" t="s">
        <v>786</v>
      </c>
      <c r="C29" s="156" t="s">
        <v>787</v>
      </c>
      <c r="D29" s="156" t="s">
        <v>788</v>
      </c>
      <c r="E29" s="157">
        <v>4</v>
      </c>
      <c r="F29" s="151" t="s">
        <v>1189</v>
      </c>
      <c r="G29" s="157">
        <v>1</v>
      </c>
      <c r="H29" s="158">
        <v>1500000</v>
      </c>
      <c r="I29" s="158">
        <v>1500000</v>
      </c>
      <c r="J29" s="159">
        <v>1845000</v>
      </c>
      <c r="K29" s="164" t="s">
        <v>739</v>
      </c>
    </row>
    <row r="30" spans="1:11" s="154" customFormat="1" ht="52.5" customHeight="1">
      <c r="A30" s="155">
        <v>17</v>
      </c>
      <c r="B30" s="156" t="s">
        <v>789</v>
      </c>
      <c r="C30" s="156" t="s">
        <v>790</v>
      </c>
      <c r="D30" s="156" t="s">
        <v>790</v>
      </c>
      <c r="E30" s="157">
        <v>4</v>
      </c>
      <c r="F30" s="151" t="s">
        <v>1189</v>
      </c>
      <c r="G30" s="157">
        <v>1</v>
      </c>
      <c r="H30" s="158">
        <v>5000000</v>
      </c>
      <c r="I30" s="158">
        <v>5000000</v>
      </c>
      <c r="J30" s="159">
        <v>6150000</v>
      </c>
      <c r="K30" s="164" t="s">
        <v>739</v>
      </c>
    </row>
    <row r="31" spans="1:11" s="154" customFormat="1" ht="52.5" customHeight="1">
      <c r="A31" s="155">
        <v>18</v>
      </c>
      <c r="B31" s="156" t="s">
        <v>791</v>
      </c>
      <c r="C31" s="156" t="s">
        <v>792</v>
      </c>
      <c r="D31" s="156" t="s">
        <v>793</v>
      </c>
      <c r="E31" s="157">
        <v>4</v>
      </c>
      <c r="F31" s="151" t="s">
        <v>1189</v>
      </c>
      <c r="G31" s="157">
        <v>1</v>
      </c>
      <c r="H31" s="158">
        <v>1000000</v>
      </c>
      <c r="I31" s="158">
        <v>1000000</v>
      </c>
      <c r="J31" s="159">
        <v>1230</v>
      </c>
      <c r="K31" s="164" t="s">
        <v>739</v>
      </c>
    </row>
    <row r="32" spans="1:11" ht="53.25" customHeight="1">
      <c r="A32" s="155">
        <v>19</v>
      </c>
      <c r="B32" s="156" t="s">
        <v>794</v>
      </c>
      <c r="C32" s="156"/>
      <c r="D32" s="156"/>
      <c r="E32" s="160">
        <v>4</v>
      </c>
      <c r="F32" s="151" t="s">
        <v>1189</v>
      </c>
      <c r="G32" s="157">
        <v>1</v>
      </c>
      <c r="H32" s="158">
        <v>200000</v>
      </c>
      <c r="I32" s="158">
        <v>200000</v>
      </c>
      <c r="J32" s="159">
        <v>246000</v>
      </c>
      <c r="K32" s="157"/>
    </row>
    <row r="33" spans="1:11" ht="53.25" customHeight="1">
      <c r="A33" s="155">
        <v>20</v>
      </c>
      <c r="B33" s="156" t="s">
        <v>796</v>
      </c>
      <c r="C33" s="156"/>
      <c r="D33" s="156"/>
      <c r="E33" s="160">
        <v>4</v>
      </c>
      <c r="F33" s="151" t="s">
        <v>1189</v>
      </c>
      <c r="G33" s="157">
        <v>1</v>
      </c>
      <c r="H33" s="158">
        <v>300000</v>
      </c>
      <c r="I33" s="158">
        <v>300000</v>
      </c>
      <c r="J33" s="159">
        <v>369000</v>
      </c>
      <c r="K33" s="157"/>
    </row>
    <row r="34" spans="1:11" ht="53.25" customHeight="1">
      <c r="A34" s="155">
        <v>21</v>
      </c>
      <c r="B34" s="156" t="s">
        <v>798</v>
      </c>
      <c r="C34" s="156"/>
      <c r="D34" s="156"/>
      <c r="E34" s="160">
        <v>4</v>
      </c>
      <c r="F34" s="151" t="s">
        <v>1189</v>
      </c>
      <c r="G34" s="157">
        <v>1</v>
      </c>
      <c r="H34" s="158">
        <v>15000</v>
      </c>
      <c r="I34" s="158">
        <v>15000</v>
      </c>
      <c r="J34" s="157">
        <v>18450</v>
      </c>
      <c r="K34" s="157"/>
    </row>
    <row r="35" spans="1:11" ht="53.25" customHeight="1">
      <c r="A35" s="155">
        <v>22</v>
      </c>
      <c r="B35" s="156" t="s">
        <v>776</v>
      </c>
      <c r="C35" s="156" t="s">
        <v>777</v>
      </c>
      <c r="D35" s="156" t="s">
        <v>778</v>
      </c>
      <c r="E35" s="160">
        <v>4</v>
      </c>
      <c r="F35" s="151" t="s">
        <v>1189</v>
      </c>
      <c r="G35" s="157">
        <v>1</v>
      </c>
      <c r="H35" s="158">
        <v>2023999.9999999998</v>
      </c>
      <c r="I35" s="158">
        <v>2023999.9999999998</v>
      </c>
      <c r="J35" s="157" t="e">
        <v>#REF!</v>
      </c>
      <c r="K35" s="157" t="s">
        <v>739</v>
      </c>
    </row>
    <row r="36" spans="1:11" ht="53.25" customHeight="1">
      <c r="A36" s="155">
        <v>23</v>
      </c>
      <c r="B36" s="156" t="s">
        <v>783</v>
      </c>
      <c r="C36" s="156" t="s">
        <v>1211</v>
      </c>
      <c r="D36" s="156" t="s">
        <v>785</v>
      </c>
      <c r="E36" s="160">
        <v>4</v>
      </c>
      <c r="F36" s="151" t="s">
        <v>1189</v>
      </c>
      <c r="G36" s="157">
        <v>1</v>
      </c>
      <c r="H36" s="158">
        <v>20700000</v>
      </c>
      <c r="I36" s="158">
        <v>20700000</v>
      </c>
      <c r="J36" s="157">
        <v>25461000</v>
      </c>
      <c r="K36" s="157" t="s">
        <v>739</v>
      </c>
    </row>
    <row r="37" spans="1:11" ht="53.25" customHeight="1">
      <c r="A37" s="155">
        <v>24</v>
      </c>
      <c r="B37" s="156" t="s">
        <v>786</v>
      </c>
      <c r="C37" s="156" t="s">
        <v>787</v>
      </c>
      <c r="D37" s="156" t="s">
        <v>788</v>
      </c>
      <c r="E37" s="160">
        <v>4</v>
      </c>
      <c r="F37" s="151" t="s">
        <v>1189</v>
      </c>
      <c r="G37" s="157">
        <v>1</v>
      </c>
      <c r="H37" s="158">
        <v>1500000</v>
      </c>
      <c r="I37" s="158">
        <v>1500000</v>
      </c>
      <c r="J37" s="157">
        <v>1845000</v>
      </c>
      <c r="K37" s="157" t="s">
        <v>739</v>
      </c>
    </row>
    <row r="38" spans="1:11" ht="53.25" customHeight="1">
      <c r="A38" s="155">
        <v>25</v>
      </c>
      <c r="B38" s="156" t="s">
        <v>789</v>
      </c>
      <c r="C38" s="156" t="s">
        <v>790</v>
      </c>
      <c r="D38" s="156" t="s">
        <v>790</v>
      </c>
      <c r="E38" s="160">
        <v>4</v>
      </c>
      <c r="F38" s="151" t="s">
        <v>1189</v>
      </c>
      <c r="G38" s="157">
        <v>1</v>
      </c>
      <c r="H38" s="158">
        <v>5000000</v>
      </c>
      <c r="I38" s="158">
        <v>5000000</v>
      </c>
      <c r="J38" s="157">
        <v>6150000</v>
      </c>
      <c r="K38" s="157" t="s">
        <v>739</v>
      </c>
    </row>
    <row r="39" spans="1:11" ht="53.25" customHeight="1">
      <c r="A39" s="155">
        <v>26</v>
      </c>
      <c r="B39" s="156" t="s">
        <v>791</v>
      </c>
      <c r="C39" s="156" t="s">
        <v>792</v>
      </c>
      <c r="D39" s="156" t="s">
        <v>793</v>
      </c>
      <c r="E39" s="160">
        <v>4</v>
      </c>
      <c r="F39" s="151" t="s">
        <v>1189</v>
      </c>
      <c r="G39" s="157">
        <v>1</v>
      </c>
      <c r="H39" s="158">
        <v>1000000</v>
      </c>
      <c r="I39" s="158">
        <v>1000000</v>
      </c>
      <c r="J39" s="157">
        <v>1230000</v>
      </c>
      <c r="K39" s="157" t="s">
        <v>739</v>
      </c>
    </row>
    <row r="40" spans="1:11" ht="53.25" customHeight="1">
      <c r="A40" s="155"/>
      <c r="B40" s="156"/>
      <c r="C40" s="156"/>
      <c r="D40" s="156"/>
      <c r="E40" s="160"/>
      <c r="F40" s="151"/>
      <c r="G40" s="157"/>
      <c r="H40" s="158"/>
      <c r="I40" s="158"/>
      <c r="J40" s="157"/>
      <c r="K40" s="157"/>
    </row>
    <row r="41" spans="1:11" ht="53.25" customHeight="1">
      <c r="A41" s="155"/>
      <c r="B41" s="156"/>
      <c r="C41" s="156"/>
      <c r="D41" s="156"/>
      <c r="E41" s="160"/>
      <c r="F41" s="151"/>
      <c r="G41" s="157"/>
      <c r="H41" s="158"/>
      <c r="I41" s="158"/>
      <c r="J41" s="157"/>
      <c r="K41" s="157"/>
    </row>
    <row r="42" spans="1:11" ht="53.25" customHeight="1">
      <c r="A42" s="155"/>
      <c r="B42" s="156"/>
      <c r="C42" s="156"/>
      <c r="D42" s="156"/>
      <c r="E42" s="160"/>
      <c r="F42" s="151"/>
      <c r="G42" s="157"/>
      <c r="H42" s="158"/>
      <c r="I42" s="158"/>
      <c r="J42" s="157"/>
      <c r="K42" s="157"/>
    </row>
    <row r="43" spans="1:11" ht="53.25" customHeight="1">
      <c r="A43" s="155"/>
      <c r="B43" s="156"/>
      <c r="C43" s="156"/>
      <c r="D43" s="156"/>
      <c r="E43" s="160"/>
      <c r="F43" s="151"/>
      <c r="G43" s="157"/>
      <c r="H43" s="158"/>
      <c r="I43" s="158"/>
      <c r="J43" s="157"/>
      <c r="K43" s="157"/>
    </row>
    <row r="44" spans="1:11" ht="53.25" customHeight="1">
      <c r="A44" s="155"/>
      <c r="B44" s="156"/>
      <c r="C44" s="156"/>
      <c r="D44" s="156"/>
      <c r="E44" s="160"/>
      <c r="F44" s="151"/>
      <c r="G44" s="157"/>
      <c r="H44" s="158"/>
      <c r="I44" s="158"/>
      <c r="J44" s="157"/>
      <c r="K44" s="157"/>
    </row>
    <row r="45" spans="1:11" ht="53.25" customHeight="1">
      <c r="A45" s="155"/>
      <c r="B45" s="156"/>
      <c r="C45" s="156"/>
      <c r="D45" s="156"/>
      <c r="E45" s="160"/>
      <c r="F45" s="151"/>
      <c r="G45" s="157"/>
      <c r="H45" s="158"/>
      <c r="I45" s="158"/>
      <c r="J45" s="157"/>
      <c r="K45" s="157"/>
    </row>
    <row r="46" spans="1:11" ht="53.25" customHeight="1">
      <c r="A46" s="155"/>
      <c r="B46" s="156"/>
      <c r="C46" s="156"/>
      <c r="D46" s="156"/>
      <c r="E46" s="160"/>
      <c r="F46" s="151"/>
      <c r="G46" s="157"/>
      <c r="H46" s="158"/>
      <c r="I46" s="158"/>
      <c r="J46" s="157"/>
      <c r="K46" s="157"/>
    </row>
    <row r="47" spans="1:11" ht="53.25" customHeight="1">
      <c r="A47" s="155"/>
      <c r="B47" s="156"/>
      <c r="C47" s="156"/>
      <c r="D47" s="156"/>
      <c r="E47" s="160"/>
      <c r="F47" s="151"/>
      <c r="G47" s="157"/>
      <c r="H47" s="158"/>
      <c r="I47" s="158"/>
      <c r="J47" s="157"/>
      <c r="K47" s="157"/>
    </row>
    <row r="48" spans="1:11" ht="53.25" customHeight="1">
      <c r="A48" s="155"/>
      <c r="B48" s="156"/>
      <c r="C48" s="156"/>
      <c r="D48" s="156"/>
      <c r="E48" s="160"/>
      <c r="F48" s="151"/>
      <c r="G48" s="157"/>
      <c r="H48" s="158"/>
      <c r="I48" s="158"/>
      <c r="J48" s="157"/>
      <c r="K48" s="157"/>
    </row>
    <row r="49" spans="1:11" ht="53.25" customHeight="1">
      <c r="A49" s="155"/>
      <c r="B49" s="156"/>
      <c r="C49" s="156"/>
      <c r="D49" s="156"/>
      <c r="E49" s="160"/>
      <c r="F49" s="151"/>
      <c r="G49" s="157"/>
      <c r="H49" s="158"/>
      <c r="I49" s="158"/>
      <c r="J49" s="157"/>
      <c r="K49" s="157"/>
    </row>
    <row r="50" spans="1:11" ht="53.25" customHeight="1">
      <c r="A50" s="155"/>
      <c r="B50" s="156"/>
      <c r="C50" s="156"/>
      <c r="D50" s="156"/>
      <c r="E50" s="160"/>
      <c r="F50" s="151"/>
      <c r="G50" s="157"/>
      <c r="H50" s="158"/>
      <c r="I50" s="158"/>
      <c r="J50" s="157"/>
      <c r="K50" s="157"/>
    </row>
    <row r="51" spans="1:11" ht="53.25" customHeight="1">
      <c r="A51" s="155"/>
      <c r="B51" s="156"/>
      <c r="C51" s="156"/>
      <c r="D51" s="156"/>
      <c r="E51" s="160"/>
      <c r="F51" s="151"/>
      <c r="G51" s="157"/>
      <c r="H51" s="158"/>
      <c r="I51" s="158"/>
      <c r="J51" s="157"/>
      <c r="K51" s="157"/>
    </row>
    <row r="52" spans="1:11" ht="53.25" customHeight="1">
      <c r="A52" s="155"/>
      <c r="B52" s="156"/>
      <c r="C52" s="156"/>
      <c r="D52" s="156"/>
      <c r="E52" s="160"/>
      <c r="F52" s="151"/>
      <c r="G52" s="157"/>
      <c r="H52" s="158"/>
      <c r="I52" s="158"/>
      <c r="J52" s="157"/>
      <c r="K52" s="157"/>
    </row>
    <row r="53" spans="1:11" ht="53.25" customHeight="1">
      <c r="A53" s="155"/>
      <c r="B53" s="156"/>
      <c r="C53" s="156"/>
      <c r="D53" s="156"/>
      <c r="E53" s="160"/>
      <c r="F53" s="151"/>
      <c r="G53" s="157"/>
      <c r="H53" s="158"/>
      <c r="I53" s="158"/>
      <c r="J53" s="157"/>
      <c r="K53" s="157"/>
    </row>
    <row r="54" spans="1:11" ht="53.25" customHeight="1">
      <c r="A54" s="155"/>
      <c r="B54" s="156"/>
      <c r="C54" s="156"/>
      <c r="D54" s="156"/>
      <c r="E54" s="160"/>
      <c r="F54" s="151"/>
      <c r="G54" s="157"/>
      <c r="H54" s="158"/>
      <c r="I54" s="158"/>
      <c r="J54" s="157"/>
      <c r="K54" s="157"/>
    </row>
    <row r="55" spans="1:11" ht="53.25" customHeight="1">
      <c r="A55" s="155"/>
      <c r="B55" s="156"/>
      <c r="C55" s="156"/>
      <c r="D55" s="156"/>
      <c r="E55" s="160"/>
      <c r="F55" s="151"/>
      <c r="G55" s="157"/>
      <c r="H55" s="158"/>
      <c r="I55" s="158"/>
      <c r="J55" s="157"/>
      <c r="K55" s="157"/>
    </row>
    <row r="56" spans="1:11" ht="53.25" customHeight="1">
      <c r="A56" s="155"/>
      <c r="B56" s="156"/>
      <c r="C56" s="156"/>
      <c r="D56" s="156"/>
      <c r="E56" s="160"/>
      <c r="F56" s="151"/>
      <c r="G56" s="157"/>
      <c r="H56" s="158"/>
      <c r="I56" s="158"/>
      <c r="J56" s="157"/>
      <c r="K56" s="157"/>
    </row>
    <row r="57" spans="1:11" ht="53.25" customHeight="1">
      <c r="A57" s="155"/>
      <c r="B57" s="156"/>
      <c r="C57" s="156"/>
      <c r="D57" s="156"/>
      <c r="E57" s="160"/>
      <c r="F57" s="151"/>
      <c r="G57" s="157"/>
      <c r="H57" s="158"/>
      <c r="I57" s="158"/>
      <c r="J57" s="157"/>
      <c r="K57" s="157"/>
    </row>
    <row r="58" spans="1:11" ht="53.25" customHeight="1">
      <c r="A58" s="155"/>
      <c r="B58" s="156"/>
      <c r="C58" s="156"/>
      <c r="D58" s="156"/>
      <c r="E58" s="160"/>
      <c r="F58" s="151"/>
      <c r="G58" s="157"/>
      <c r="H58" s="158"/>
      <c r="I58" s="158"/>
      <c r="J58" s="157"/>
      <c r="K58" s="157"/>
    </row>
    <row r="59" spans="1:11" ht="53.25" customHeight="1">
      <c r="A59" s="155"/>
      <c r="B59" s="156"/>
      <c r="C59" s="156"/>
      <c r="D59" s="156"/>
      <c r="E59" s="160"/>
      <c r="F59" s="151"/>
      <c r="G59" s="157"/>
      <c r="H59" s="165"/>
      <c r="I59" s="165"/>
      <c r="J59" s="160"/>
      <c r="K59" s="160"/>
    </row>
    <row r="60" spans="1:11" ht="53.25" customHeight="1">
      <c r="A60" s="155"/>
      <c r="B60" s="156"/>
      <c r="C60" s="156"/>
      <c r="D60" s="156"/>
      <c r="E60" s="160"/>
      <c r="F60" s="151"/>
      <c r="G60" s="157"/>
      <c r="H60" s="165"/>
      <c r="I60" s="165"/>
      <c r="J60" s="160"/>
      <c r="K60" s="160"/>
    </row>
    <row r="61" spans="1:11" ht="53.25" customHeight="1">
      <c r="A61" s="155"/>
      <c r="B61" s="156"/>
      <c r="C61" s="156"/>
      <c r="D61" s="156"/>
      <c r="E61" s="160"/>
      <c r="F61" s="151"/>
      <c r="G61" s="157"/>
      <c r="H61" s="165"/>
      <c r="I61" s="165"/>
      <c r="J61" s="160"/>
      <c r="K61" s="160"/>
    </row>
    <row r="62" spans="1:11" ht="53.25" customHeight="1">
      <c r="A62" s="155"/>
      <c r="B62" s="156"/>
      <c r="C62" s="156"/>
      <c r="D62" s="156"/>
      <c r="E62" s="160"/>
      <c r="F62" s="151"/>
      <c r="G62" s="157"/>
      <c r="H62" s="165"/>
      <c r="I62" s="165"/>
      <c r="J62" s="160"/>
      <c r="K62" s="160"/>
    </row>
    <row r="63" spans="1:11" ht="53.25" customHeight="1">
      <c r="A63" s="155"/>
      <c r="B63" s="156"/>
      <c r="C63" s="156"/>
      <c r="D63" s="156"/>
      <c r="E63" s="160"/>
      <c r="F63" s="151"/>
      <c r="G63" s="157"/>
      <c r="H63" s="165"/>
      <c r="I63" s="165"/>
      <c r="J63" s="160"/>
      <c r="K63" s="160"/>
    </row>
    <row r="64" spans="1:11" ht="53.25" customHeight="1">
      <c r="A64" s="155"/>
      <c r="B64" s="156"/>
      <c r="C64" s="156"/>
      <c r="D64" s="156"/>
      <c r="E64" s="160"/>
      <c r="F64" s="151"/>
      <c r="G64" s="157"/>
      <c r="H64" s="165"/>
      <c r="I64" s="165"/>
      <c r="J64" s="160"/>
      <c r="K64" s="160"/>
    </row>
    <row r="65" spans="1:11" ht="53.25" customHeight="1">
      <c r="A65" s="155"/>
      <c r="B65" s="160"/>
      <c r="C65" s="160"/>
      <c r="D65" s="160"/>
      <c r="E65" s="160"/>
      <c r="F65" s="160"/>
      <c r="G65" s="160"/>
      <c r="H65" s="165"/>
      <c r="I65" s="165"/>
      <c r="J65" s="160"/>
      <c r="K65" s="160"/>
    </row>
  </sheetData>
  <mergeCells count="15">
    <mergeCell ref="J11:J12"/>
    <mergeCell ref="K11:K12"/>
    <mergeCell ref="A1:I1"/>
    <mergeCell ref="A3:H3"/>
    <mergeCell ref="A4:B4"/>
    <mergeCell ref="C4:H4"/>
    <mergeCell ref="A11:A12"/>
    <mergeCell ref="B11:B12"/>
    <mergeCell ref="C11:C12"/>
    <mergeCell ref="D11:D12"/>
    <mergeCell ref="E11:E12"/>
    <mergeCell ref="F11:F12"/>
    <mergeCell ref="G11:G12"/>
    <mergeCell ref="H11:H12"/>
    <mergeCell ref="I11:I12"/>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Arkusz23">
    <tabColor theme="7"/>
  </sheetPr>
  <dimension ref="A1:K58"/>
  <sheetViews>
    <sheetView workbookViewId="0">
      <selection activeCell="F14" sqref="F14"/>
    </sheetView>
  </sheetViews>
  <sheetFormatPr defaultColWidth="9.140625" defaultRowHeight="14.25"/>
  <cols>
    <col min="1" max="1" width="9.140625" style="144"/>
    <col min="2" max="4" width="42.28515625" style="144" customWidth="1"/>
    <col min="5" max="5" width="14.42578125" style="144" customWidth="1"/>
    <col min="6" max="6" width="29.42578125" style="144" customWidth="1"/>
    <col min="7" max="7" width="15.85546875" style="144" customWidth="1"/>
    <col min="8" max="8" width="18.85546875" style="144" customWidth="1"/>
    <col min="9" max="11" width="19.28515625" style="144" customWidth="1"/>
    <col min="12" max="16384" width="9.140625" style="144"/>
  </cols>
  <sheetData>
    <row r="1" spans="1:11" ht="20.25">
      <c r="A1" s="401" t="s">
        <v>1138</v>
      </c>
      <c r="B1" s="401"/>
      <c r="C1" s="401"/>
      <c r="D1" s="401"/>
      <c r="E1" s="401"/>
      <c r="F1" s="401"/>
      <c r="G1" s="401"/>
      <c r="H1" s="401"/>
      <c r="I1" s="401"/>
    </row>
    <row r="2" spans="1:11" ht="20.25">
      <c r="A2" s="145"/>
      <c r="B2" s="145"/>
      <c r="C2" s="145"/>
      <c r="D2" s="145"/>
      <c r="E2" s="145"/>
      <c r="F2" s="145"/>
      <c r="G2" s="145"/>
      <c r="H2" s="145"/>
      <c r="I2" s="145"/>
    </row>
    <row r="3" spans="1:11" ht="20.25">
      <c r="A3" s="402" t="s">
        <v>1139</v>
      </c>
      <c r="B3" s="402"/>
      <c r="C3" s="402"/>
      <c r="D3" s="402"/>
      <c r="E3" s="402"/>
      <c r="F3" s="402"/>
      <c r="G3" s="402"/>
      <c r="H3" s="402"/>
      <c r="I3" s="145"/>
    </row>
    <row r="4" spans="1:11" ht="20.25">
      <c r="A4" s="402" t="s">
        <v>1140</v>
      </c>
      <c r="B4" s="402"/>
      <c r="C4" s="403" t="s">
        <v>1141</v>
      </c>
      <c r="D4" s="403"/>
      <c r="E4" s="403"/>
      <c r="F4" s="403"/>
      <c r="G4" s="403"/>
      <c r="H4" s="403"/>
      <c r="I4" s="145"/>
    </row>
    <row r="5" spans="1:11" ht="20.25" hidden="1">
      <c r="A5" s="146" t="s">
        <v>1142</v>
      </c>
      <c r="B5" s="146"/>
      <c r="C5" s="161"/>
      <c r="D5" s="161"/>
      <c r="E5" s="161"/>
      <c r="F5" s="161"/>
      <c r="G5" s="161"/>
      <c r="H5" s="161"/>
      <c r="I5" s="145"/>
    </row>
    <row r="6" spans="1:11" ht="20.25" hidden="1">
      <c r="A6" s="146" t="s">
        <v>1138</v>
      </c>
      <c r="B6" s="146"/>
      <c r="C6" s="161"/>
      <c r="D6" s="161"/>
      <c r="E6" s="161"/>
      <c r="F6" s="146"/>
      <c r="G6" s="161"/>
      <c r="H6" s="161"/>
      <c r="I6" s="145"/>
    </row>
    <row r="7" spans="1:11" ht="20.25">
      <c r="A7" s="146" t="s">
        <v>1143</v>
      </c>
      <c r="B7" s="146"/>
      <c r="C7" s="161" t="s">
        <v>40</v>
      </c>
      <c r="D7" s="161"/>
      <c r="E7" s="161"/>
      <c r="F7" s="146"/>
      <c r="G7" s="161"/>
      <c r="H7" s="161"/>
      <c r="I7" s="145"/>
    </row>
    <row r="8" spans="1:11" ht="20.25">
      <c r="A8" s="146" t="s">
        <v>1144</v>
      </c>
      <c r="B8" s="146"/>
      <c r="C8" s="162">
        <v>3500000</v>
      </c>
      <c r="D8" s="161"/>
      <c r="E8" s="161"/>
      <c r="F8" s="146"/>
      <c r="G8" s="161"/>
      <c r="H8" s="161"/>
      <c r="I8" s="145"/>
    </row>
    <row r="9" spans="1:11" ht="20.25">
      <c r="A9" s="146" t="s">
        <v>1145</v>
      </c>
      <c r="B9" s="146"/>
      <c r="C9" s="162">
        <f>SUM(I14:I58)</f>
        <v>36661250</v>
      </c>
      <c r="D9" s="161"/>
      <c r="E9" s="161"/>
      <c r="F9" s="146"/>
      <c r="G9" s="161"/>
      <c r="H9" s="161"/>
      <c r="I9" s="145"/>
    </row>
    <row r="10" spans="1:11" ht="15" thickBot="1"/>
    <row r="11" spans="1:11">
      <c r="A11" s="399" t="s">
        <v>1146</v>
      </c>
      <c r="B11" s="399" t="s">
        <v>1147</v>
      </c>
      <c r="C11" s="399" t="s">
        <v>1148</v>
      </c>
      <c r="D11" s="399" t="s">
        <v>1149</v>
      </c>
      <c r="E11" s="399" t="s">
        <v>1150</v>
      </c>
      <c r="F11" s="399" t="s">
        <v>162</v>
      </c>
      <c r="G11" s="399" t="s">
        <v>1151</v>
      </c>
      <c r="H11" s="399" t="s">
        <v>1152</v>
      </c>
      <c r="I11" s="399" t="s">
        <v>1153</v>
      </c>
      <c r="J11" s="399" t="s">
        <v>1154</v>
      </c>
      <c r="K11" s="399" t="s">
        <v>161</v>
      </c>
    </row>
    <row r="12" spans="1:11" ht="33" customHeight="1" thickBot="1">
      <c r="A12" s="400"/>
      <c r="B12" s="400"/>
      <c r="C12" s="400"/>
      <c r="D12" s="400"/>
      <c r="E12" s="400"/>
      <c r="F12" s="400"/>
      <c r="G12" s="400"/>
      <c r="H12" s="400"/>
      <c r="I12" s="400"/>
      <c r="J12" s="400"/>
      <c r="K12" s="400"/>
    </row>
    <row r="13" spans="1:11" ht="15" thickBot="1">
      <c r="A13" s="147">
        <v>1</v>
      </c>
      <c r="B13" s="148">
        <v>2</v>
      </c>
      <c r="C13" s="148">
        <v>3</v>
      </c>
      <c r="D13" s="148">
        <v>4</v>
      </c>
      <c r="E13" s="148">
        <v>5</v>
      </c>
      <c r="F13" s="148">
        <v>6</v>
      </c>
      <c r="G13" s="147">
        <v>7</v>
      </c>
      <c r="H13" s="147">
        <v>8</v>
      </c>
      <c r="I13" s="147">
        <v>9</v>
      </c>
      <c r="J13" s="147">
        <v>10</v>
      </c>
      <c r="K13" s="147">
        <v>11</v>
      </c>
    </row>
    <row r="14" spans="1:11" s="154" customFormat="1" ht="52.5" customHeight="1">
      <c r="A14" s="149">
        <v>1</v>
      </c>
      <c r="B14" s="150" t="s">
        <v>1019</v>
      </c>
      <c r="C14" s="150"/>
      <c r="D14" s="150" t="s">
        <v>1020</v>
      </c>
      <c r="E14" s="151">
        <v>5</v>
      </c>
      <c r="F14" s="151" t="s">
        <v>1189</v>
      </c>
      <c r="G14" s="151">
        <v>1</v>
      </c>
      <c r="H14" s="153">
        <v>150000</v>
      </c>
      <c r="I14" s="153">
        <v>150000</v>
      </c>
      <c r="J14" s="153">
        <v>184500</v>
      </c>
      <c r="K14" s="163" t="s">
        <v>1021</v>
      </c>
    </row>
    <row r="15" spans="1:11" s="154" customFormat="1" ht="52.5" customHeight="1">
      <c r="A15" s="155">
        <v>2</v>
      </c>
      <c r="B15" s="156" t="s">
        <v>1023</v>
      </c>
      <c r="C15" s="156"/>
      <c r="D15" s="156" t="s">
        <v>1020</v>
      </c>
      <c r="E15" s="157">
        <v>5</v>
      </c>
      <c r="F15" s="151" t="s">
        <v>1189</v>
      </c>
      <c r="G15" s="157">
        <v>1</v>
      </c>
      <c r="H15" s="159">
        <v>150000</v>
      </c>
      <c r="I15" s="159">
        <v>150000</v>
      </c>
      <c r="J15" s="159">
        <v>184500</v>
      </c>
      <c r="K15" s="164" t="s">
        <v>1021</v>
      </c>
    </row>
    <row r="16" spans="1:11" s="154" customFormat="1" ht="52.5" customHeight="1">
      <c r="A16" s="155">
        <v>3</v>
      </c>
      <c r="B16" s="156" t="s">
        <v>475</v>
      </c>
      <c r="C16" s="156"/>
      <c r="D16" s="156" t="s">
        <v>1020</v>
      </c>
      <c r="E16" s="157">
        <v>5</v>
      </c>
      <c r="F16" s="151" t="s">
        <v>1189</v>
      </c>
      <c r="G16" s="157">
        <v>1</v>
      </c>
      <c r="H16" s="159">
        <v>150000</v>
      </c>
      <c r="I16" s="159">
        <v>150000</v>
      </c>
      <c r="J16" s="159">
        <v>184500</v>
      </c>
      <c r="K16" s="164" t="s">
        <v>1021</v>
      </c>
    </row>
    <row r="17" spans="1:11" s="154" customFormat="1" ht="52.5" customHeight="1">
      <c r="A17" s="155">
        <v>4</v>
      </c>
      <c r="B17" s="156" t="s">
        <v>476</v>
      </c>
      <c r="C17" s="156"/>
      <c r="D17" s="156" t="s">
        <v>1020</v>
      </c>
      <c r="E17" s="157">
        <v>5</v>
      </c>
      <c r="F17" s="151" t="s">
        <v>1189</v>
      </c>
      <c r="G17" s="157">
        <v>1</v>
      </c>
      <c r="H17" s="159">
        <v>25000</v>
      </c>
      <c r="I17" s="159">
        <v>25000</v>
      </c>
      <c r="J17" s="159">
        <v>30750</v>
      </c>
      <c r="K17" s="164" t="s">
        <v>1021</v>
      </c>
    </row>
    <row r="18" spans="1:11" s="154" customFormat="1" ht="52.5" customHeight="1">
      <c r="A18" s="155">
        <v>5</v>
      </c>
      <c r="B18" s="156" t="s">
        <v>477</v>
      </c>
      <c r="C18" s="156"/>
      <c r="D18" s="156" t="s">
        <v>1020</v>
      </c>
      <c r="E18" s="157">
        <v>5</v>
      </c>
      <c r="F18" s="151" t="s">
        <v>1189</v>
      </c>
      <c r="G18" s="157">
        <v>1</v>
      </c>
      <c r="H18" s="159">
        <v>15000</v>
      </c>
      <c r="I18" s="159">
        <v>15000</v>
      </c>
      <c r="J18" s="159">
        <v>18450</v>
      </c>
      <c r="K18" s="164" t="s">
        <v>1021</v>
      </c>
    </row>
    <row r="19" spans="1:11" s="154" customFormat="1" ht="52.5" customHeight="1">
      <c r="A19" s="155">
        <v>6</v>
      </c>
      <c r="B19" s="156" t="s">
        <v>478</v>
      </c>
      <c r="C19" s="156"/>
      <c r="D19" s="156" t="s">
        <v>1020</v>
      </c>
      <c r="E19" s="157">
        <v>5</v>
      </c>
      <c r="F19" s="151" t="s">
        <v>1189</v>
      </c>
      <c r="G19" s="157">
        <v>1</v>
      </c>
      <c r="H19" s="159">
        <v>100000</v>
      </c>
      <c r="I19" s="159">
        <v>100000</v>
      </c>
      <c r="J19" s="159">
        <v>123000</v>
      </c>
      <c r="K19" s="164" t="s">
        <v>1021</v>
      </c>
    </row>
    <row r="20" spans="1:11" s="154" customFormat="1" ht="52.5" customHeight="1">
      <c r="A20" s="155">
        <v>7</v>
      </c>
      <c r="B20" s="156" t="s">
        <v>479</v>
      </c>
      <c r="C20" s="156"/>
      <c r="D20" s="156" t="s">
        <v>1020</v>
      </c>
      <c r="E20" s="157">
        <v>5</v>
      </c>
      <c r="F20" s="151" t="s">
        <v>1189</v>
      </c>
      <c r="G20" s="157">
        <v>1</v>
      </c>
      <c r="H20" s="159">
        <v>10000</v>
      </c>
      <c r="I20" s="159">
        <v>10000</v>
      </c>
      <c r="J20" s="159">
        <v>12300</v>
      </c>
      <c r="K20" s="164" t="s">
        <v>1021</v>
      </c>
    </row>
    <row r="21" spans="1:11" s="154" customFormat="1" ht="52.5" customHeight="1">
      <c r="A21" s="155">
        <v>8</v>
      </c>
      <c r="B21" s="156" t="s">
        <v>480</v>
      </c>
      <c r="C21" s="156"/>
      <c r="D21" s="156" t="s">
        <v>1020</v>
      </c>
      <c r="E21" s="157">
        <v>5</v>
      </c>
      <c r="F21" s="151" t="s">
        <v>1189</v>
      </c>
      <c r="G21" s="157">
        <v>1</v>
      </c>
      <c r="H21" s="159">
        <v>50000</v>
      </c>
      <c r="I21" s="159">
        <v>50000</v>
      </c>
      <c r="J21" s="159">
        <v>61500</v>
      </c>
      <c r="K21" s="164" t="s">
        <v>1021</v>
      </c>
    </row>
    <row r="22" spans="1:11" s="154" customFormat="1" ht="52.5" customHeight="1">
      <c r="A22" s="155">
        <v>9</v>
      </c>
      <c r="B22" s="156" t="s">
        <v>481</v>
      </c>
      <c r="C22" s="156"/>
      <c r="D22" s="156" t="s">
        <v>1020</v>
      </c>
      <c r="E22" s="157">
        <v>5</v>
      </c>
      <c r="F22" s="151" t="s">
        <v>1189</v>
      </c>
      <c r="G22" s="157">
        <v>1</v>
      </c>
      <c r="H22" s="159">
        <v>10000</v>
      </c>
      <c r="I22" s="159">
        <v>10000</v>
      </c>
      <c r="J22" s="159">
        <v>12300</v>
      </c>
      <c r="K22" s="164" t="s">
        <v>1021</v>
      </c>
    </row>
    <row r="23" spans="1:11" s="154" customFormat="1" ht="52.5" customHeight="1">
      <c r="A23" s="155">
        <v>10</v>
      </c>
      <c r="B23" s="156" t="s">
        <v>482</v>
      </c>
      <c r="C23" s="156"/>
      <c r="D23" s="156" t="s">
        <v>1020</v>
      </c>
      <c r="E23" s="157">
        <v>5</v>
      </c>
      <c r="F23" s="151" t="s">
        <v>1189</v>
      </c>
      <c r="G23" s="157">
        <v>1</v>
      </c>
      <c r="H23" s="159">
        <v>10000</v>
      </c>
      <c r="I23" s="159">
        <v>10000</v>
      </c>
      <c r="J23" s="159">
        <v>12300</v>
      </c>
      <c r="K23" s="164" t="s">
        <v>1025</v>
      </c>
    </row>
    <row r="24" spans="1:11" s="154" customFormat="1" ht="52.5" customHeight="1">
      <c r="A24" s="155">
        <v>11</v>
      </c>
      <c r="B24" s="156" t="s">
        <v>1027</v>
      </c>
      <c r="C24" s="156" t="s">
        <v>1028</v>
      </c>
      <c r="D24" s="156" t="s">
        <v>1020</v>
      </c>
      <c r="E24" s="157">
        <v>5</v>
      </c>
      <c r="F24" s="151" t="s">
        <v>1189</v>
      </c>
      <c r="G24" s="157">
        <v>1</v>
      </c>
      <c r="H24" s="159">
        <v>12000000</v>
      </c>
      <c r="I24" s="159">
        <v>12000000</v>
      </c>
      <c r="J24" s="159">
        <v>14760000</v>
      </c>
      <c r="K24" s="164" t="s">
        <v>1029</v>
      </c>
    </row>
    <row r="25" spans="1:11" s="154" customFormat="1" ht="52.5" customHeight="1">
      <c r="A25" s="155">
        <v>12</v>
      </c>
      <c r="B25" s="156" t="s">
        <v>487</v>
      </c>
      <c r="C25" s="156" t="s">
        <v>1031</v>
      </c>
      <c r="D25" s="156" t="s">
        <v>1020</v>
      </c>
      <c r="E25" s="157">
        <v>5</v>
      </c>
      <c r="F25" s="151" t="s">
        <v>1189</v>
      </c>
      <c r="G25" s="157">
        <v>1</v>
      </c>
      <c r="H25" s="159">
        <v>400000</v>
      </c>
      <c r="I25" s="159">
        <v>400000</v>
      </c>
      <c r="J25" s="159">
        <v>492000</v>
      </c>
      <c r="K25" s="164" t="s">
        <v>1029</v>
      </c>
    </row>
    <row r="26" spans="1:11" s="154" customFormat="1" ht="52.5" customHeight="1">
      <c r="A26" s="155">
        <v>13</v>
      </c>
      <c r="B26" s="156" t="s">
        <v>488</v>
      </c>
      <c r="C26" s="156" t="s">
        <v>1032</v>
      </c>
      <c r="D26" s="156" t="s">
        <v>1033</v>
      </c>
      <c r="E26" s="157">
        <v>5</v>
      </c>
      <c r="F26" s="151" t="s">
        <v>1189</v>
      </c>
      <c r="G26" s="157">
        <v>1</v>
      </c>
      <c r="H26" s="159">
        <v>200000</v>
      </c>
      <c r="I26" s="159">
        <v>200000</v>
      </c>
      <c r="J26" s="159">
        <v>246000</v>
      </c>
      <c r="K26" s="164" t="s">
        <v>1029</v>
      </c>
    </row>
    <row r="27" spans="1:11" s="154" customFormat="1" ht="52.5" customHeight="1">
      <c r="A27" s="155">
        <v>14</v>
      </c>
      <c r="B27" s="156" t="s">
        <v>490</v>
      </c>
      <c r="C27" s="156" t="s">
        <v>1034</v>
      </c>
      <c r="D27" s="156" t="s">
        <v>1033</v>
      </c>
      <c r="E27" s="157">
        <v>5</v>
      </c>
      <c r="F27" s="151" t="s">
        <v>1189</v>
      </c>
      <c r="G27" s="157">
        <v>1</v>
      </c>
      <c r="H27" s="159">
        <v>180000</v>
      </c>
      <c r="I27" s="159">
        <v>180000</v>
      </c>
      <c r="J27" s="159">
        <v>221400</v>
      </c>
      <c r="K27" s="164" t="s">
        <v>1029</v>
      </c>
    </row>
    <row r="28" spans="1:11" s="154" customFormat="1" ht="52.5" customHeight="1">
      <c r="A28" s="155">
        <v>15</v>
      </c>
      <c r="B28" s="156" t="s">
        <v>1036</v>
      </c>
      <c r="C28" s="156" t="s">
        <v>1037</v>
      </c>
      <c r="D28" s="156" t="s">
        <v>1033</v>
      </c>
      <c r="E28" s="157">
        <v>5</v>
      </c>
      <c r="F28" s="151" t="s">
        <v>1189</v>
      </c>
      <c r="G28" s="157">
        <v>1</v>
      </c>
      <c r="H28" s="159">
        <v>150000</v>
      </c>
      <c r="I28" s="159">
        <v>150000</v>
      </c>
      <c r="J28" s="159">
        <v>184500</v>
      </c>
      <c r="K28" s="164" t="s">
        <v>1029</v>
      </c>
    </row>
    <row r="29" spans="1:11" s="154" customFormat="1" ht="52.5" customHeight="1">
      <c r="A29" s="155">
        <v>16</v>
      </c>
      <c r="B29" s="156" t="s">
        <v>1212</v>
      </c>
      <c r="C29" s="156" t="s">
        <v>1040</v>
      </c>
      <c r="D29" s="156" t="s">
        <v>1041</v>
      </c>
      <c r="E29" s="157">
        <v>5</v>
      </c>
      <c r="F29" s="151" t="s">
        <v>1189</v>
      </c>
      <c r="G29" s="157">
        <v>1</v>
      </c>
      <c r="H29" s="159">
        <v>8455000</v>
      </c>
      <c r="I29" s="159">
        <v>8455000</v>
      </c>
      <c r="J29" s="159">
        <v>10399650</v>
      </c>
      <c r="K29" s="164" t="s">
        <v>1042</v>
      </c>
    </row>
    <row r="30" spans="1:11" s="154" customFormat="1" ht="52.5" customHeight="1">
      <c r="A30" s="155">
        <v>17</v>
      </c>
      <c r="B30" s="156" t="s">
        <v>1044</v>
      </c>
      <c r="C30" s="156" t="s">
        <v>1045</v>
      </c>
      <c r="D30" s="156" t="s">
        <v>1046</v>
      </c>
      <c r="E30" s="157">
        <v>5</v>
      </c>
      <c r="F30" s="151" t="s">
        <v>1189</v>
      </c>
      <c r="G30" s="157">
        <v>1</v>
      </c>
      <c r="H30" s="159">
        <v>13537500</v>
      </c>
      <c r="I30" s="159">
        <v>13537500</v>
      </c>
      <c r="J30" s="159">
        <v>16651125</v>
      </c>
      <c r="K30" s="164" t="s">
        <v>1042</v>
      </c>
    </row>
    <row r="31" spans="1:11" s="154" customFormat="1" ht="52.5" customHeight="1">
      <c r="A31" s="155">
        <v>18</v>
      </c>
      <c r="B31" s="156" t="s">
        <v>1048</v>
      </c>
      <c r="C31" s="156" t="s">
        <v>1049</v>
      </c>
      <c r="D31" s="156" t="s">
        <v>1050</v>
      </c>
      <c r="E31" s="157">
        <v>5</v>
      </c>
      <c r="F31" s="151" t="s">
        <v>1189</v>
      </c>
      <c r="G31" s="157">
        <v>1</v>
      </c>
      <c r="H31" s="159">
        <v>897750</v>
      </c>
      <c r="I31" s="159">
        <v>897750</v>
      </c>
      <c r="J31" s="159">
        <v>1104232.5</v>
      </c>
      <c r="K31" s="164" t="s">
        <v>1042</v>
      </c>
    </row>
    <row r="32" spans="1:11" ht="52.5" customHeight="1">
      <c r="A32" s="155">
        <v>19</v>
      </c>
      <c r="B32" s="160" t="s">
        <v>1052</v>
      </c>
      <c r="C32" s="160" t="s">
        <v>1053</v>
      </c>
      <c r="D32" s="160" t="s">
        <v>1054</v>
      </c>
      <c r="E32" s="160">
        <v>5</v>
      </c>
      <c r="F32" s="151" t="s">
        <v>1189</v>
      </c>
      <c r="G32" s="157">
        <v>1</v>
      </c>
      <c r="H32" s="159">
        <v>118750</v>
      </c>
      <c r="I32" s="159">
        <v>118750</v>
      </c>
      <c r="J32" s="159">
        <v>146062.5</v>
      </c>
      <c r="K32" s="157" t="s">
        <v>1042</v>
      </c>
    </row>
    <row r="33" spans="1:11" ht="52.5" customHeight="1">
      <c r="A33" s="155">
        <v>20</v>
      </c>
      <c r="B33" s="160" t="s">
        <v>1059</v>
      </c>
      <c r="C33" s="160" t="s">
        <v>1060</v>
      </c>
      <c r="D33" s="160" t="s">
        <v>1061</v>
      </c>
      <c r="E33" s="160">
        <v>5</v>
      </c>
      <c r="F33" s="151" t="s">
        <v>1189</v>
      </c>
      <c r="G33" s="157">
        <v>1</v>
      </c>
      <c r="H33" s="159">
        <v>52250</v>
      </c>
      <c r="I33" s="159">
        <v>52250</v>
      </c>
      <c r="J33" s="159">
        <v>64267.5</v>
      </c>
      <c r="K33" s="157" t="s">
        <v>1042</v>
      </c>
    </row>
    <row r="34" spans="1:11">
      <c r="A34" s="160"/>
      <c r="B34" s="160"/>
      <c r="C34" s="160"/>
      <c r="D34" s="160"/>
      <c r="E34" s="160"/>
      <c r="F34" s="160"/>
      <c r="G34" s="157"/>
      <c r="H34" s="157"/>
      <c r="I34" s="157"/>
      <c r="J34" s="157"/>
      <c r="K34" s="157"/>
    </row>
    <row r="35" spans="1:11">
      <c r="A35" s="160"/>
      <c r="B35" s="160"/>
      <c r="C35" s="160"/>
      <c r="D35" s="160"/>
      <c r="E35" s="160"/>
      <c r="F35" s="160"/>
      <c r="G35" s="157"/>
      <c r="H35" s="157"/>
      <c r="I35" s="157"/>
      <c r="J35" s="157"/>
      <c r="K35" s="157"/>
    </row>
    <row r="36" spans="1:11">
      <c r="A36" s="160"/>
      <c r="B36" s="160"/>
      <c r="C36" s="160"/>
      <c r="D36" s="160"/>
      <c r="E36" s="160"/>
      <c r="F36" s="160"/>
      <c r="G36" s="157"/>
      <c r="H36" s="157"/>
      <c r="I36" s="157"/>
      <c r="J36" s="157"/>
      <c r="K36" s="157"/>
    </row>
    <row r="37" spans="1:11">
      <c r="A37" s="160"/>
      <c r="B37" s="160"/>
      <c r="C37" s="160"/>
      <c r="D37" s="160"/>
      <c r="E37" s="160"/>
      <c r="F37" s="160"/>
      <c r="G37" s="157"/>
      <c r="H37" s="157"/>
      <c r="I37" s="157"/>
      <c r="J37" s="157"/>
      <c r="K37" s="157"/>
    </row>
    <row r="38" spans="1:11">
      <c r="A38" s="160"/>
      <c r="B38" s="160"/>
      <c r="C38" s="160"/>
      <c r="D38" s="160"/>
      <c r="E38" s="160"/>
      <c r="F38" s="160"/>
      <c r="G38" s="157"/>
      <c r="H38" s="157"/>
      <c r="I38" s="157"/>
      <c r="J38" s="157"/>
      <c r="K38" s="157"/>
    </row>
    <row r="39" spans="1:11">
      <c r="A39" s="160"/>
      <c r="B39" s="160"/>
      <c r="C39" s="160"/>
      <c r="D39" s="160"/>
      <c r="E39" s="160"/>
      <c r="F39" s="160"/>
      <c r="G39" s="157"/>
      <c r="H39" s="157"/>
      <c r="I39" s="157"/>
      <c r="J39" s="157"/>
      <c r="K39" s="157"/>
    </row>
    <row r="40" spans="1:11">
      <c r="A40" s="160"/>
      <c r="B40" s="160"/>
      <c r="C40" s="160"/>
      <c r="D40" s="160"/>
      <c r="E40" s="160"/>
      <c r="F40" s="160"/>
      <c r="G40" s="157"/>
      <c r="H40" s="157"/>
      <c r="I40" s="157"/>
      <c r="J40" s="157"/>
      <c r="K40" s="157"/>
    </row>
    <row r="41" spans="1:11">
      <c r="A41" s="160"/>
      <c r="B41" s="160"/>
      <c r="C41" s="160"/>
      <c r="D41" s="160"/>
      <c r="E41" s="160"/>
      <c r="F41" s="160"/>
      <c r="G41" s="157"/>
      <c r="H41" s="157"/>
      <c r="I41" s="157"/>
      <c r="J41" s="157"/>
      <c r="K41" s="157"/>
    </row>
    <row r="42" spans="1:11">
      <c r="A42" s="160"/>
      <c r="B42" s="160"/>
      <c r="C42" s="160"/>
      <c r="D42" s="160"/>
      <c r="E42" s="160"/>
      <c r="F42" s="160"/>
      <c r="G42" s="157"/>
      <c r="H42" s="157"/>
      <c r="I42" s="157"/>
      <c r="J42" s="157"/>
      <c r="K42" s="157"/>
    </row>
    <row r="43" spans="1:11">
      <c r="A43" s="160"/>
      <c r="B43" s="160"/>
      <c r="C43" s="160"/>
      <c r="D43" s="160"/>
      <c r="E43" s="160"/>
      <c r="F43" s="160"/>
      <c r="G43" s="157"/>
      <c r="H43" s="157"/>
      <c r="I43" s="157"/>
      <c r="J43" s="157"/>
      <c r="K43" s="157"/>
    </row>
    <row r="44" spans="1:11">
      <c r="A44" s="160"/>
      <c r="B44" s="160"/>
      <c r="C44" s="160"/>
      <c r="D44" s="160"/>
      <c r="E44" s="160"/>
      <c r="F44" s="160"/>
      <c r="G44" s="157"/>
      <c r="H44" s="157"/>
      <c r="I44" s="157"/>
      <c r="J44" s="157"/>
      <c r="K44" s="157"/>
    </row>
    <row r="45" spans="1:11">
      <c r="A45" s="160"/>
      <c r="B45" s="160"/>
      <c r="C45" s="160"/>
      <c r="D45" s="160"/>
      <c r="E45" s="160"/>
      <c r="F45" s="160"/>
      <c r="G45" s="157"/>
      <c r="H45" s="157"/>
      <c r="I45" s="157"/>
      <c r="J45" s="157"/>
      <c r="K45" s="157"/>
    </row>
    <row r="46" spans="1:11">
      <c r="A46" s="160"/>
      <c r="B46" s="160"/>
      <c r="C46" s="160"/>
      <c r="D46" s="160"/>
      <c r="E46" s="160"/>
      <c r="F46" s="160"/>
      <c r="G46" s="157"/>
      <c r="H46" s="157"/>
      <c r="I46" s="157"/>
      <c r="J46" s="157"/>
      <c r="K46" s="157"/>
    </row>
    <row r="47" spans="1:11">
      <c r="A47" s="160"/>
      <c r="B47" s="160"/>
      <c r="C47" s="160"/>
      <c r="D47" s="160"/>
      <c r="E47" s="160"/>
      <c r="F47" s="160"/>
      <c r="G47" s="157"/>
      <c r="H47" s="157"/>
      <c r="I47" s="157"/>
      <c r="J47" s="157"/>
      <c r="K47" s="157"/>
    </row>
    <row r="48" spans="1:11">
      <c r="A48" s="160"/>
      <c r="B48" s="160"/>
      <c r="C48" s="160"/>
      <c r="D48" s="160"/>
      <c r="E48" s="160"/>
      <c r="F48" s="160"/>
      <c r="G48" s="157"/>
      <c r="H48" s="157"/>
      <c r="I48" s="157"/>
      <c r="J48" s="157"/>
      <c r="K48" s="157"/>
    </row>
    <row r="49" spans="1:11">
      <c r="A49" s="160"/>
      <c r="B49" s="160"/>
      <c r="C49" s="160"/>
      <c r="D49" s="160"/>
      <c r="E49" s="160"/>
      <c r="F49" s="160"/>
      <c r="G49" s="157"/>
      <c r="H49" s="157"/>
      <c r="I49" s="157"/>
      <c r="J49" s="157"/>
      <c r="K49" s="157"/>
    </row>
    <row r="50" spans="1:11">
      <c r="A50" s="160"/>
      <c r="B50" s="160"/>
      <c r="C50" s="160"/>
      <c r="D50" s="160"/>
      <c r="E50" s="160"/>
      <c r="F50" s="160"/>
      <c r="G50" s="157"/>
      <c r="H50" s="157"/>
      <c r="I50" s="157"/>
      <c r="J50" s="157"/>
      <c r="K50" s="157"/>
    </row>
    <row r="51" spans="1:11">
      <c r="A51" s="160"/>
      <c r="B51" s="160"/>
      <c r="C51" s="160"/>
      <c r="D51" s="160"/>
      <c r="E51" s="160"/>
      <c r="F51" s="160"/>
      <c r="G51" s="157"/>
      <c r="H51" s="157"/>
      <c r="I51" s="157"/>
      <c r="J51" s="157"/>
      <c r="K51" s="157"/>
    </row>
    <row r="52" spans="1:11">
      <c r="A52" s="160"/>
      <c r="B52" s="160"/>
      <c r="C52" s="160"/>
      <c r="D52" s="160"/>
      <c r="E52" s="160"/>
      <c r="F52" s="160"/>
      <c r="G52" s="157"/>
      <c r="H52" s="157"/>
      <c r="I52" s="157"/>
      <c r="J52" s="157"/>
      <c r="K52" s="157"/>
    </row>
    <row r="53" spans="1:11">
      <c r="A53" s="160"/>
      <c r="B53" s="160"/>
      <c r="C53" s="160"/>
      <c r="D53" s="160"/>
      <c r="E53" s="160"/>
      <c r="F53" s="160"/>
      <c r="G53" s="157"/>
      <c r="H53" s="157"/>
      <c r="I53" s="157"/>
      <c r="J53" s="157"/>
      <c r="K53" s="157"/>
    </row>
    <row r="54" spans="1:11">
      <c r="A54" s="160"/>
      <c r="B54" s="160"/>
      <c r="C54" s="160"/>
      <c r="D54" s="160"/>
      <c r="E54" s="160"/>
      <c r="F54" s="160"/>
      <c r="G54" s="157"/>
      <c r="H54" s="157"/>
      <c r="I54" s="157"/>
      <c r="J54" s="157"/>
      <c r="K54" s="157"/>
    </row>
    <row r="55" spans="1:11">
      <c r="A55" s="160"/>
      <c r="B55" s="160"/>
      <c r="C55" s="160"/>
      <c r="D55" s="160"/>
      <c r="E55" s="160"/>
      <c r="F55" s="160"/>
      <c r="G55" s="157"/>
      <c r="H55" s="157"/>
      <c r="I55" s="157"/>
      <c r="J55" s="157"/>
      <c r="K55" s="157"/>
    </row>
    <row r="56" spans="1:11">
      <c r="A56" s="160"/>
      <c r="B56" s="160"/>
      <c r="C56" s="160"/>
      <c r="D56" s="160"/>
      <c r="E56" s="160"/>
      <c r="F56" s="160"/>
      <c r="G56" s="157"/>
      <c r="H56" s="157"/>
      <c r="I56" s="157"/>
      <c r="J56" s="157"/>
      <c r="K56" s="157"/>
    </row>
    <row r="57" spans="1:11">
      <c r="A57" s="160"/>
      <c r="B57" s="160"/>
      <c r="C57" s="160"/>
      <c r="D57" s="160"/>
      <c r="E57" s="160"/>
      <c r="F57" s="160"/>
      <c r="G57" s="157"/>
      <c r="H57" s="157"/>
      <c r="I57" s="157"/>
      <c r="J57" s="157"/>
      <c r="K57" s="157"/>
    </row>
    <row r="58" spans="1:11">
      <c r="A58" s="160"/>
      <c r="B58" s="160"/>
      <c r="C58" s="160"/>
      <c r="D58" s="160"/>
      <c r="E58" s="160"/>
      <c r="F58" s="160"/>
      <c r="G58" s="157"/>
      <c r="H58" s="157"/>
      <c r="I58" s="157"/>
      <c r="J58" s="157"/>
      <c r="K58" s="157"/>
    </row>
  </sheetData>
  <mergeCells count="15">
    <mergeCell ref="J11:J12"/>
    <mergeCell ref="K11:K12"/>
    <mergeCell ref="A1:I1"/>
    <mergeCell ref="A3:H3"/>
    <mergeCell ref="A4:B4"/>
    <mergeCell ref="C4:H4"/>
    <mergeCell ref="A11:A12"/>
    <mergeCell ref="B11:B12"/>
    <mergeCell ref="C11:C12"/>
    <mergeCell ref="D11:D12"/>
    <mergeCell ref="E11:E12"/>
    <mergeCell ref="F11:F12"/>
    <mergeCell ref="G11:G12"/>
    <mergeCell ref="H11:H12"/>
    <mergeCell ref="I11:I12"/>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Arkusz24">
    <tabColor theme="8"/>
  </sheetPr>
  <dimension ref="A1:K58"/>
  <sheetViews>
    <sheetView workbookViewId="0">
      <selection activeCell="F14" sqref="F14"/>
    </sheetView>
  </sheetViews>
  <sheetFormatPr defaultColWidth="9.140625" defaultRowHeight="14.25"/>
  <cols>
    <col min="1" max="1" width="9.140625" style="144"/>
    <col min="2" max="4" width="42.28515625" style="144" customWidth="1"/>
    <col min="5" max="5" width="14.42578125" style="144" customWidth="1"/>
    <col min="6" max="6" width="29.42578125" style="144" customWidth="1"/>
    <col min="7" max="7" width="15.85546875" style="144" customWidth="1"/>
    <col min="8" max="8" width="18.85546875" style="144" customWidth="1"/>
    <col min="9" max="11" width="19.28515625" style="144" customWidth="1"/>
    <col min="12" max="16384" width="9.140625" style="144"/>
  </cols>
  <sheetData>
    <row r="1" spans="1:11" ht="20.25">
      <c r="A1" s="401" t="s">
        <v>1138</v>
      </c>
      <c r="B1" s="401"/>
      <c r="C1" s="401"/>
      <c r="D1" s="401"/>
      <c r="E1" s="401"/>
      <c r="F1" s="401"/>
      <c r="G1" s="401"/>
      <c r="H1" s="401"/>
      <c r="I1" s="401"/>
    </row>
    <row r="2" spans="1:11" ht="20.25">
      <c r="A2" s="145"/>
      <c r="B2" s="145"/>
      <c r="C2" s="145"/>
      <c r="D2" s="145"/>
      <c r="E2" s="145"/>
      <c r="F2" s="145"/>
      <c r="G2" s="145"/>
      <c r="H2" s="145"/>
      <c r="I2" s="145"/>
    </row>
    <row r="3" spans="1:11" ht="20.25">
      <c r="A3" s="402" t="s">
        <v>1139</v>
      </c>
      <c r="B3" s="402"/>
      <c r="C3" s="402"/>
      <c r="D3" s="402"/>
      <c r="E3" s="402"/>
      <c r="F3" s="402"/>
      <c r="G3" s="402"/>
      <c r="H3" s="402"/>
      <c r="I3" s="145"/>
    </row>
    <row r="4" spans="1:11" ht="20.25">
      <c r="A4" s="402" t="s">
        <v>1140</v>
      </c>
      <c r="B4" s="402"/>
      <c r="C4" s="403" t="s">
        <v>1141</v>
      </c>
      <c r="D4" s="403"/>
      <c r="E4" s="403"/>
      <c r="F4" s="403"/>
      <c r="G4" s="403"/>
      <c r="H4" s="403"/>
      <c r="I4" s="145"/>
    </row>
    <row r="5" spans="1:11" ht="20.25" hidden="1">
      <c r="A5" s="146" t="s">
        <v>1142</v>
      </c>
      <c r="B5" s="146"/>
      <c r="C5" s="161"/>
      <c r="D5" s="161"/>
      <c r="E5" s="161"/>
      <c r="F5" s="161"/>
      <c r="G5" s="161"/>
      <c r="H5" s="161"/>
      <c r="I5" s="145"/>
    </row>
    <row r="6" spans="1:11" ht="20.25" hidden="1">
      <c r="A6" s="146" t="s">
        <v>1138</v>
      </c>
      <c r="B6" s="146"/>
      <c r="C6" s="161"/>
      <c r="D6" s="161"/>
      <c r="E6" s="161"/>
      <c r="F6" s="146"/>
      <c r="G6" s="161"/>
      <c r="H6" s="161"/>
      <c r="I6" s="145"/>
    </row>
    <row r="7" spans="1:11" ht="20.25">
      <c r="A7" s="146" t="s">
        <v>1143</v>
      </c>
      <c r="B7" s="146"/>
      <c r="C7" s="161" t="s">
        <v>46</v>
      </c>
      <c r="D7" s="161"/>
      <c r="E7" s="161"/>
      <c r="F7" s="146"/>
      <c r="G7" s="161"/>
      <c r="H7" s="161"/>
      <c r="I7" s="145"/>
    </row>
    <row r="8" spans="1:11" ht="20.25">
      <c r="A8" s="146" t="s">
        <v>1144</v>
      </c>
      <c r="B8" s="146"/>
      <c r="C8" s="162">
        <v>0</v>
      </c>
      <c r="D8" s="161"/>
      <c r="E8" s="161"/>
      <c r="F8" s="146"/>
      <c r="G8" s="161"/>
      <c r="H8" s="161"/>
      <c r="I8" s="145"/>
    </row>
    <row r="9" spans="1:11" ht="20.25">
      <c r="A9" s="146" t="s">
        <v>1145</v>
      </c>
      <c r="B9" s="146"/>
      <c r="C9" s="162">
        <f>SUM(I14:I58)</f>
        <v>0</v>
      </c>
      <c r="D9" s="161"/>
      <c r="E9" s="161"/>
      <c r="F9" s="146"/>
      <c r="G9" s="161"/>
      <c r="H9" s="161"/>
      <c r="I9" s="145"/>
    </row>
    <row r="10" spans="1:11" ht="15" thickBot="1"/>
    <row r="11" spans="1:11">
      <c r="A11" s="399" t="s">
        <v>1146</v>
      </c>
      <c r="B11" s="399" t="s">
        <v>1147</v>
      </c>
      <c r="C11" s="399" t="s">
        <v>1148</v>
      </c>
      <c r="D11" s="399" t="s">
        <v>1149</v>
      </c>
      <c r="E11" s="399" t="s">
        <v>1150</v>
      </c>
      <c r="F11" s="399" t="s">
        <v>162</v>
      </c>
      <c r="G11" s="399" t="s">
        <v>1151</v>
      </c>
      <c r="H11" s="399" t="s">
        <v>1152</v>
      </c>
      <c r="I11" s="399" t="s">
        <v>1153</v>
      </c>
      <c r="J11" s="399" t="s">
        <v>1154</v>
      </c>
      <c r="K11" s="399" t="s">
        <v>161</v>
      </c>
    </row>
    <row r="12" spans="1:11" ht="33" customHeight="1" thickBot="1">
      <c r="A12" s="400"/>
      <c r="B12" s="400"/>
      <c r="C12" s="400"/>
      <c r="D12" s="400"/>
      <c r="E12" s="400"/>
      <c r="F12" s="400"/>
      <c r="G12" s="400"/>
      <c r="H12" s="400"/>
      <c r="I12" s="400"/>
      <c r="J12" s="400"/>
      <c r="K12" s="400"/>
    </row>
    <row r="13" spans="1:11" ht="15" thickBot="1">
      <c r="A13" s="147">
        <v>1</v>
      </c>
      <c r="B13" s="148">
        <v>2</v>
      </c>
      <c r="C13" s="148">
        <v>3</v>
      </c>
      <c r="D13" s="148">
        <v>4</v>
      </c>
      <c r="E13" s="148">
        <v>5</v>
      </c>
      <c r="F13" s="148">
        <v>6</v>
      </c>
      <c r="G13" s="147">
        <v>7</v>
      </c>
      <c r="H13" s="147">
        <v>8</v>
      </c>
      <c r="I13" s="147">
        <v>9</v>
      </c>
      <c r="J13" s="147">
        <v>10</v>
      </c>
      <c r="K13" s="147">
        <v>11</v>
      </c>
    </row>
    <row r="14" spans="1:11" s="154" customFormat="1" ht="52.5" customHeight="1">
      <c r="A14" s="149">
        <v>1</v>
      </c>
      <c r="B14" s="150" t="s">
        <v>1213</v>
      </c>
      <c r="C14" s="150"/>
      <c r="D14" s="150"/>
      <c r="E14" s="151">
        <v>6</v>
      </c>
      <c r="F14" s="151"/>
      <c r="G14" s="151"/>
      <c r="H14" s="153"/>
      <c r="I14" s="153"/>
      <c r="J14" s="153"/>
      <c r="K14" s="163"/>
    </row>
    <row r="15" spans="1:11" s="154" customFormat="1" ht="52.5" customHeight="1">
      <c r="A15" s="155"/>
      <c r="B15" s="156"/>
      <c r="C15" s="156"/>
      <c r="D15" s="156"/>
      <c r="E15" s="157"/>
      <c r="F15" s="151"/>
      <c r="G15" s="157"/>
      <c r="H15" s="159"/>
      <c r="I15" s="159"/>
      <c r="J15" s="159"/>
      <c r="K15" s="164"/>
    </row>
    <row r="16" spans="1:11" s="154" customFormat="1" ht="52.5" customHeight="1">
      <c r="A16" s="155"/>
      <c r="B16" s="156"/>
      <c r="C16" s="156"/>
      <c r="D16" s="156"/>
      <c r="E16" s="157"/>
      <c r="F16" s="151"/>
      <c r="G16" s="157"/>
      <c r="H16" s="159"/>
      <c r="I16" s="159"/>
      <c r="J16" s="159"/>
      <c r="K16" s="164"/>
    </row>
    <row r="17" spans="1:11" s="154" customFormat="1" ht="52.5" customHeight="1">
      <c r="A17" s="155"/>
      <c r="B17" s="156"/>
      <c r="C17" s="156"/>
      <c r="D17" s="156"/>
      <c r="E17" s="157"/>
      <c r="F17" s="151"/>
      <c r="G17" s="157"/>
      <c r="H17" s="159"/>
      <c r="I17" s="159"/>
      <c r="J17" s="159"/>
      <c r="K17" s="164"/>
    </row>
    <row r="18" spans="1:11" s="154" customFormat="1" ht="52.5" customHeight="1">
      <c r="A18" s="155"/>
      <c r="B18" s="156"/>
      <c r="C18" s="156"/>
      <c r="D18" s="156"/>
      <c r="E18" s="157"/>
      <c r="F18" s="151"/>
      <c r="G18" s="157"/>
      <c r="H18" s="159"/>
      <c r="I18" s="159"/>
      <c r="J18" s="159"/>
      <c r="K18" s="164"/>
    </row>
    <row r="19" spans="1:11" s="154" customFormat="1" ht="52.5" customHeight="1">
      <c r="A19" s="155"/>
      <c r="B19" s="156"/>
      <c r="C19" s="156"/>
      <c r="D19" s="156"/>
      <c r="E19" s="157"/>
      <c r="F19" s="151"/>
      <c r="G19" s="157"/>
      <c r="H19" s="159"/>
      <c r="I19" s="159"/>
      <c r="J19" s="159"/>
      <c r="K19" s="164"/>
    </row>
    <row r="20" spans="1:11" s="154" customFormat="1" ht="52.5" customHeight="1">
      <c r="A20" s="155"/>
      <c r="B20" s="156"/>
      <c r="C20" s="156"/>
      <c r="D20" s="156"/>
      <c r="E20" s="157"/>
      <c r="F20" s="151"/>
      <c r="G20" s="157"/>
      <c r="H20" s="159"/>
      <c r="I20" s="159"/>
      <c r="J20" s="159"/>
      <c r="K20" s="164"/>
    </row>
    <row r="21" spans="1:11" s="154" customFormat="1" ht="52.5" customHeight="1">
      <c r="A21" s="155"/>
      <c r="B21" s="156"/>
      <c r="C21" s="156"/>
      <c r="D21" s="156"/>
      <c r="E21" s="157"/>
      <c r="F21" s="151"/>
      <c r="G21" s="157"/>
      <c r="H21" s="159"/>
      <c r="I21" s="159"/>
      <c r="J21" s="159"/>
      <c r="K21" s="164"/>
    </row>
    <row r="22" spans="1:11" s="154" customFormat="1" ht="52.5" customHeight="1">
      <c r="A22" s="155"/>
      <c r="B22" s="156"/>
      <c r="C22" s="156"/>
      <c r="D22" s="156"/>
      <c r="E22" s="157"/>
      <c r="F22" s="151"/>
      <c r="G22" s="157"/>
      <c r="H22" s="159"/>
      <c r="I22" s="159"/>
      <c r="J22" s="159"/>
      <c r="K22" s="164"/>
    </row>
    <row r="23" spans="1:11" s="154" customFormat="1" ht="52.5" customHeight="1">
      <c r="A23" s="155"/>
      <c r="B23" s="156"/>
      <c r="C23" s="156"/>
      <c r="D23" s="156"/>
      <c r="E23" s="157"/>
      <c r="F23" s="151"/>
      <c r="G23" s="157"/>
      <c r="H23" s="159"/>
      <c r="I23" s="159"/>
      <c r="J23" s="159"/>
      <c r="K23" s="164"/>
    </row>
    <row r="24" spans="1:11" s="154" customFormat="1" ht="52.5" customHeight="1">
      <c r="A24" s="155"/>
      <c r="B24" s="156"/>
      <c r="C24" s="156"/>
      <c r="D24" s="156"/>
      <c r="E24" s="157"/>
      <c r="F24" s="151"/>
      <c r="G24" s="157"/>
      <c r="H24" s="159"/>
      <c r="I24" s="159"/>
      <c r="J24" s="159"/>
      <c r="K24" s="164"/>
    </row>
    <row r="25" spans="1:11" s="154" customFormat="1" ht="52.5" customHeight="1">
      <c r="A25" s="155"/>
      <c r="B25" s="156"/>
      <c r="C25" s="156"/>
      <c r="D25" s="156"/>
      <c r="E25" s="157"/>
      <c r="F25" s="151"/>
      <c r="G25" s="157"/>
      <c r="H25" s="159"/>
      <c r="I25" s="159"/>
      <c r="J25" s="159"/>
      <c r="K25" s="164"/>
    </row>
    <row r="26" spans="1:11" s="154" customFormat="1" ht="52.5" customHeight="1">
      <c r="A26" s="155"/>
      <c r="B26" s="156"/>
      <c r="C26" s="156"/>
      <c r="D26" s="156"/>
      <c r="E26" s="157"/>
      <c r="F26" s="151"/>
      <c r="G26" s="157"/>
      <c r="H26" s="159"/>
      <c r="I26" s="159"/>
      <c r="J26" s="159"/>
      <c r="K26" s="164"/>
    </row>
    <row r="27" spans="1:11" s="154" customFormat="1" ht="52.5" customHeight="1">
      <c r="A27" s="155"/>
      <c r="B27" s="156"/>
      <c r="C27" s="156"/>
      <c r="D27" s="156"/>
      <c r="E27" s="157"/>
      <c r="F27" s="151"/>
      <c r="G27" s="157"/>
      <c r="H27" s="159"/>
      <c r="I27" s="159"/>
      <c r="J27" s="159"/>
      <c r="K27" s="164"/>
    </row>
    <row r="28" spans="1:11" s="154" customFormat="1" ht="52.5" customHeight="1">
      <c r="A28" s="155"/>
      <c r="B28" s="156"/>
      <c r="C28" s="156"/>
      <c r="D28" s="156"/>
      <c r="E28" s="157"/>
      <c r="F28" s="151"/>
      <c r="G28" s="157"/>
      <c r="H28" s="159"/>
      <c r="I28" s="159"/>
      <c r="J28" s="159"/>
      <c r="K28" s="164"/>
    </row>
    <row r="29" spans="1:11" s="154" customFormat="1" ht="52.5" customHeight="1">
      <c r="A29" s="155"/>
      <c r="B29" s="156"/>
      <c r="C29" s="156"/>
      <c r="D29" s="156"/>
      <c r="E29" s="157"/>
      <c r="F29" s="151"/>
      <c r="G29" s="157"/>
      <c r="H29" s="159"/>
      <c r="I29" s="159"/>
      <c r="J29" s="159"/>
      <c r="K29" s="164"/>
    </row>
    <row r="30" spans="1:11" s="154" customFormat="1" ht="52.5" customHeight="1">
      <c r="A30" s="155"/>
      <c r="B30" s="156"/>
      <c r="C30" s="156"/>
      <c r="D30" s="156"/>
      <c r="E30" s="157"/>
      <c r="F30" s="151"/>
      <c r="G30" s="157"/>
      <c r="H30" s="159"/>
      <c r="I30" s="159"/>
      <c r="J30" s="159"/>
      <c r="K30" s="164"/>
    </row>
    <row r="31" spans="1:11" s="154" customFormat="1" ht="52.5" customHeight="1">
      <c r="A31" s="155"/>
      <c r="B31" s="156"/>
      <c r="C31" s="156"/>
      <c r="D31" s="156"/>
      <c r="E31" s="157"/>
      <c r="F31" s="151"/>
      <c r="G31" s="157"/>
      <c r="H31" s="159"/>
      <c r="I31" s="159"/>
      <c r="J31" s="159"/>
      <c r="K31" s="164"/>
    </row>
    <row r="32" spans="1:11" ht="52.5" customHeight="1">
      <c r="A32" s="155"/>
      <c r="B32" s="160"/>
      <c r="C32" s="160"/>
      <c r="D32" s="160"/>
      <c r="E32" s="160"/>
      <c r="F32" s="151"/>
      <c r="G32" s="157"/>
      <c r="H32" s="159"/>
      <c r="I32" s="159"/>
      <c r="J32" s="159"/>
      <c r="K32" s="157"/>
    </row>
    <row r="33" spans="1:11" ht="52.5" customHeight="1">
      <c r="A33" s="155"/>
      <c r="B33" s="160"/>
      <c r="C33" s="160"/>
      <c r="D33" s="160"/>
      <c r="E33" s="160"/>
      <c r="F33" s="151"/>
      <c r="G33" s="157"/>
      <c r="H33" s="159"/>
      <c r="I33" s="159"/>
      <c r="J33" s="159"/>
      <c r="K33" s="157"/>
    </row>
    <row r="34" spans="1:11">
      <c r="A34" s="160"/>
      <c r="B34" s="160"/>
      <c r="C34" s="160"/>
      <c r="D34" s="160"/>
      <c r="E34" s="160"/>
      <c r="F34" s="160"/>
      <c r="G34" s="157"/>
      <c r="H34" s="157"/>
      <c r="I34" s="157"/>
      <c r="J34" s="157"/>
      <c r="K34" s="157"/>
    </row>
    <row r="35" spans="1:11">
      <c r="A35" s="160"/>
      <c r="B35" s="160"/>
      <c r="C35" s="160"/>
      <c r="D35" s="160"/>
      <c r="E35" s="160"/>
      <c r="F35" s="160"/>
      <c r="G35" s="157"/>
      <c r="H35" s="157"/>
      <c r="I35" s="157"/>
      <c r="J35" s="157"/>
      <c r="K35" s="157"/>
    </row>
    <row r="36" spans="1:11">
      <c r="A36" s="160"/>
      <c r="B36" s="160"/>
      <c r="C36" s="160"/>
      <c r="D36" s="160"/>
      <c r="E36" s="160"/>
      <c r="F36" s="160"/>
      <c r="G36" s="157"/>
      <c r="H36" s="157"/>
      <c r="I36" s="157"/>
      <c r="J36" s="157"/>
      <c r="K36" s="157"/>
    </row>
    <row r="37" spans="1:11">
      <c r="A37" s="160"/>
      <c r="B37" s="160"/>
      <c r="C37" s="160"/>
      <c r="D37" s="160"/>
      <c r="E37" s="160"/>
      <c r="F37" s="160"/>
      <c r="G37" s="157"/>
      <c r="H37" s="157"/>
      <c r="I37" s="157"/>
      <c r="J37" s="157"/>
      <c r="K37" s="157"/>
    </row>
    <row r="38" spans="1:11">
      <c r="A38" s="160"/>
      <c r="B38" s="160"/>
      <c r="C38" s="160"/>
      <c r="D38" s="160"/>
      <c r="E38" s="160"/>
      <c r="F38" s="160"/>
      <c r="G38" s="157"/>
      <c r="H38" s="157"/>
      <c r="I38" s="157"/>
      <c r="J38" s="157"/>
      <c r="K38" s="157"/>
    </row>
    <row r="39" spans="1:11">
      <c r="A39" s="160"/>
      <c r="B39" s="160"/>
      <c r="C39" s="160"/>
      <c r="D39" s="160"/>
      <c r="E39" s="160"/>
      <c r="F39" s="160"/>
      <c r="G39" s="157"/>
      <c r="H39" s="157"/>
      <c r="I39" s="157"/>
      <c r="J39" s="157"/>
      <c r="K39" s="157"/>
    </row>
    <row r="40" spans="1:11">
      <c r="A40" s="160"/>
      <c r="B40" s="160"/>
      <c r="C40" s="160"/>
      <c r="D40" s="160"/>
      <c r="E40" s="160"/>
      <c r="F40" s="160"/>
      <c r="G40" s="157"/>
      <c r="H40" s="157"/>
      <c r="I40" s="157"/>
      <c r="J40" s="157"/>
      <c r="K40" s="157"/>
    </row>
    <row r="41" spans="1:11">
      <c r="A41" s="160"/>
      <c r="B41" s="160"/>
      <c r="C41" s="160"/>
      <c r="D41" s="160"/>
      <c r="E41" s="160"/>
      <c r="F41" s="160"/>
      <c r="G41" s="157"/>
      <c r="H41" s="157"/>
      <c r="I41" s="157"/>
      <c r="J41" s="157"/>
      <c r="K41" s="157"/>
    </row>
    <row r="42" spans="1:11">
      <c r="A42" s="160"/>
      <c r="B42" s="160"/>
      <c r="C42" s="160"/>
      <c r="D42" s="160"/>
      <c r="E42" s="160"/>
      <c r="F42" s="160"/>
      <c r="G42" s="157"/>
      <c r="H42" s="157"/>
      <c r="I42" s="157"/>
      <c r="J42" s="157"/>
      <c r="K42" s="157"/>
    </row>
    <row r="43" spans="1:11">
      <c r="A43" s="160"/>
      <c r="B43" s="160"/>
      <c r="C43" s="160"/>
      <c r="D43" s="160"/>
      <c r="E43" s="160"/>
      <c r="F43" s="160"/>
      <c r="G43" s="157"/>
      <c r="H43" s="157"/>
      <c r="I43" s="157"/>
      <c r="J43" s="157"/>
      <c r="K43" s="157"/>
    </row>
    <row r="44" spans="1:11">
      <c r="A44" s="160"/>
      <c r="B44" s="160"/>
      <c r="C44" s="160"/>
      <c r="D44" s="160"/>
      <c r="E44" s="160"/>
      <c r="F44" s="160"/>
      <c r="G44" s="157"/>
      <c r="H44" s="157"/>
      <c r="I44" s="157"/>
      <c r="J44" s="157"/>
      <c r="K44" s="157"/>
    </row>
    <row r="45" spans="1:11">
      <c r="A45" s="160"/>
      <c r="B45" s="160"/>
      <c r="C45" s="160"/>
      <c r="D45" s="160"/>
      <c r="E45" s="160"/>
      <c r="F45" s="160"/>
      <c r="G45" s="157"/>
      <c r="H45" s="157"/>
      <c r="I45" s="157"/>
      <c r="J45" s="157"/>
      <c r="K45" s="157"/>
    </row>
    <row r="46" spans="1:11">
      <c r="A46" s="160"/>
      <c r="B46" s="160"/>
      <c r="C46" s="160"/>
      <c r="D46" s="160"/>
      <c r="E46" s="160"/>
      <c r="F46" s="160"/>
      <c r="G46" s="157"/>
      <c r="H46" s="157"/>
      <c r="I46" s="157"/>
      <c r="J46" s="157"/>
      <c r="K46" s="157"/>
    </row>
    <row r="47" spans="1:11">
      <c r="A47" s="160"/>
      <c r="B47" s="160"/>
      <c r="C47" s="160"/>
      <c r="D47" s="160"/>
      <c r="E47" s="160"/>
      <c r="F47" s="160"/>
      <c r="G47" s="157"/>
      <c r="H47" s="157"/>
      <c r="I47" s="157"/>
      <c r="J47" s="157"/>
      <c r="K47" s="157"/>
    </row>
    <row r="48" spans="1:11">
      <c r="A48" s="160"/>
      <c r="B48" s="160"/>
      <c r="C48" s="160"/>
      <c r="D48" s="160"/>
      <c r="E48" s="160"/>
      <c r="F48" s="160"/>
      <c r="G48" s="157"/>
      <c r="H48" s="157"/>
      <c r="I48" s="157"/>
      <c r="J48" s="157"/>
      <c r="K48" s="157"/>
    </row>
    <row r="49" spans="1:11">
      <c r="A49" s="160"/>
      <c r="B49" s="160"/>
      <c r="C49" s="160"/>
      <c r="D49" s="160"/>
      <c r="E49" s="160"/>
      <c r="F49" s="160"/>
      <c r="G49" s="157"/>
      <c r="H49" s="157"/>
      <c r="I49" s="157"/>
      <c r="J49" s="157"/>
      <c r="K49" s="157"/>
    </row>
    <row r="50" spans="1:11">
      <c r="A50" s="160"/>
      <c r="B50" s="160"/>
      <c r="C50" s="160"/>
      <c r="D50" s="160"/>
      <c r="E50" s="160"/>
      <c r="F50" s="160"/>
      <c r="G50" s="157"/>
      <c r="H50" s="157"/>
      <c r="I50" s="157"/>
      <c r="J50" s="157"/>
      <c r="K50" s="157"/>
    </row>
    <row r="51" spans="1:11">
      <c r="A51" s="160"/>
      <c r="B51" s="160"/>
      <c r="C51" s="160"/>
      <c r="D51" s="160"/>
      <c r="E51" s="160"/>
      <c r="F51" s="160"/>
      <c r="G51" s="157"/>
      <c r="H51" s="157"/>
      <c r="I51" s="157"/>
      <c r="J51" s="157"/>
      <c r="K51" s="157"/>
    </row>
    <row r="52" spans="1:11">
      <c r="A52" s="160"/>
      <c r="B52" s="160"/>
      <c r="C52" s="160"/>
      <c r="D52" s="160"/>
      <c r="E52" s="160"/>
      <c r="F52" s="160"/>
      <c r="G52" s="157"/>
      <c r="H52" s="157"/>
      <c r="I52" s="157"/>
      <c r="J52" s="157"/>
      <c r="K52" s="157"/>
    </row>
    <row r="53" spans="1:11">
      <c r="A53" s="160"/>
      <c r="B53" s="160"/>
      <c r="C53" s="160"/>
      <c r="D53" s="160"/>
      <c r="E53" s="160"/>
      <c r="F53" s="160"/>
      <c r="G53" s="157"/>
      <c r="H53" s="157"/>
      <c r="I53" s="157"/>
      <c r="J53" s="157"/>
      <c r="K53" s="157"/>
    </row>
    <row r="54" spans="1:11">
      <c r="A54" s="160"/>
      <c r="B54" s="160"/>
      <c r="C54" s="160"/>
      <c r="D54" s="160"/>
      <c r="E54" s="160"/>
      <c r="F54" s="160"/>
      <c r="G54" s="157"/>
      <c r="H54" s="157"/>
      <c r="I54" s="157"/>
      <c r="J54" s="157"/>
      <c r="K54" s="157"/>
    </row>
    <row r="55" spans="1:11">
      <c r="A55" s="160"/>
      <c r="B55" s="160"/>
      <c r="C55" s="160"/>
      <c r="D55" s="160"/>
      <c r="E55" s="160"/>
      <c r="F55" s="160"/>
      <c r="G55" s="157"/>
      <c r="H55" s="157"/>
      <c r="I55" s="157"/>
      <c r="J55" s="157"/>
      <c r="K55" s="157"/>
    </row>
    <row r="56" spans="1:11">
      <c r="A56" s="160"/>
      <c r="B56" s="160"/>
      <c r="C56" s="160"/>
      <c r="D56" s="160"/>
      <c r="E56" s="160"/>
      <c r="F56" s="160"/>
      <c r="G56" s="157"/>
      <c r="H56" s="157"/>
      <c r="I56" s="157"/>
      <c r="J56" s="157"/>
      <c r="K56" s="157"/>
    </row>
    <row r="57" spans="1:11">
      <c r="A57" s="160"/>
      <c r="B57" s="160"/>
      <c r="C57" s="160"/>
      <c r="D57" s="160"/>
      <c r="E57" s="160"/>
      <c r="F57" s="160"/>
      <c r="G57" s="157"/>
      <c r="H57" s="157"/>
      <c r="I57" s="157"/>
      <c r="J57" s="157"/>
      <c r="K57" s="157"/>
    </row>
    <row r="58" spans="1:11">
      <c r="A58" s="160"/>
      <c r="B58" s="160"/>
      <c r="C58" s="160"/>
      <c r="D58" s="160"/>
      <c r="E58" s="160"/>
      <c r="F58" s="160"/>
      <c r="G58" s="157"/>
      <c r="H58" s="157"/>
      <c r="I58" s="157"/>
      <c r="J58" s="157"/>
      <c r="K58" s="157"/>
    </row>
  </sheetData>
  <mergeCells count="15">
    <mergeCell ref="J11:J12"/>
    <mergeCell ref="K11:K12"/>
    <mergeCell ref="A1:I1"/>
    <mergeCell ref="A3:H3"/>
    <mergeCell ref="A4:B4"/>
    <mergeCell ref="C4:H4"/>
    <mergeCell ref="A11:A12"/>
    <mergeCell ref="B11:B12"/>
    <mergeCell ref="C11:C12"/>
    <mergeCell ref="D11:D12"/>
    <mergeCell ref="E11:E12"/>
    <mergeCell ref="F11:F12"/>
    <mergeCell ref="G11:G12"/>
    <mergeCell ref="H11:H12"/>
    <mergeCell ref="I11:I12"/>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Arkusz25">
    <tabColor theme="8"/>
  </sheetPr>
  <dimension ref="A1:K58"/>
  <sheetViews>
    <sheetView topLeftCell="A10" workbookViewId="0">
      <selection activeCell="F14" sqref="F14"/>
    </sheetView>
  </sheetViews>
  <sheetFormatPr defaultColWidth="9.140625" defaultRowHeight="14.25"/>
  <cols>
    <col min="1" max="1" width="9.140625" style="144"/>
    <col min="2" max="4" width="42.28515625" style="144" customWidth="1"/>
    <col min="5" max="5" width="14.42578125" style="144" customWidth="1"/>
    <col min="6" max="6" width="29.42578125" style="144" customWidth="1"/>
    <col min="7" max="7" width="15.85546875" style="144" customWidth="1"/>
    <col min="8" max="8" width="18.85546875" style="144" customWidth="1"/>
    <col min="9" max="11" width="19.28515625" style="144" customWidth="1"/>
    <col min="12" max="16384" width="9.140625" style="144"/>
  </cols>
  <sheetData>
    <row r="1" spans="1:11" ht="20.25">
      <c r="A1" s="401" t="s">
        <v>1138</v>
      </c>
      <c r="B1" s="401"/>
      <c r="C1" s="401"/>
      <c r="D1" s="401"/>
      <c r="E1" s="401"/>
      <c r="F1" s="401"/>
      <c r="G1" s="401"/>
      <c r="H1" s="401"/>
      <c r="I1" s="401"/>
    </row>
    <row r="2" spans="1:11" ht="20.25">
      <c r="A2" s="145"/>
      <c r="B2" s="145"/>
      <c r="C2" s="145"/>
      <c r="D2" s="145"/>
      <c r="E2" s="145"/>
      <c r="F2" s="145"/>
      <c r="G2" s="145"/>
      <c r="H2" s="145"/>
      <c r="I2" s="145"/>
    </row>
    <row r="3" spans="1:11" ht="20.25">
      <c r="A3" s="402" t="s">
        <v>1139</v>
      </c>
      <c r="B3" s="402"/>
      <c r="C3" s="402"/>
      <c r="D3" s="402"/>
      <c r="E3" s="402"/>
      <c r="F3" s="402"/>
      <c r="G3" s="402"/>
      <c r="H3" s="402"/>
      <c r="I3" s="145"/>
    </row>
    <row r="4" spans="1:11" ht="20.25">
      <c r="A4" s="402" t="s">
        <v>1140</v>
      </c>
      <c r="B4" s="402"/>
      <c r="C4" s="403" t="s">
        <v>1141</v>
      </c>
      <c r="D4" s="403"/>
      <c r="E4" s="403"/>
      <c r="F4" s="403"/>
      <c r="G4" s="403"/>
      <c r="H4" s="403"/>
      <c r="I4" s="145"/>
    </row>
    <row r="5" spans="1:11" ht="20.25" hidden="1">
      <c r="A5" s="146" t="s">
        <v>1142</v>
      </c>
      <c r="B5" s="146"/>
      <c r="C5" s="161"/>
      <c r="D5" s="161"/>
      <c r="E5" s="161"/>
      <c r="F5" s="161"/>
      <c r="G5" s="161"/>
      <c r="H5" s="161"/>
      <c r="I5" s="145"/>
    </row>
    <row r="6" spans="1:11" ht="20.25" hidden="1">
      <c r="A6" s="146" t="s">
        <v>1138</v>
      </c>
      <c r="B6" s="146"/>
      <c r="C6" s="161"/>
      <c r="D6" s="161"/>
      <c r="E6" s="161"/>
      <c r="F6" s="146"/>
      <c r="G6" s="161"/>
      <c r="H6" s="161"/>
      <c r="I6" s="145"/>
    </row>
    <row r="7" spans="1:11" ht="20.25">
      <c r="A7" s="146" t="s">
        <v>1143</v>
      </c>
      <c r="B7" s="146"/>
      <c r="C7" s="161" t="s">
        <v>51</v>
      </c>
      <c r="D7" s="161"/>
      <c r="E7" s="161"/>
      <c r="F7" s="146"/>
      <c r="G7" s="161"/>
      <c r="H7" s="161"/>
      <c r="I7" s="145"/>
    </row>
    <row r="8" spans="1:11" ht="20.25">
      <c r="A8" s="146" t="s">
        <v>1144</v>
      </c>
      <c r="B8" s="146"/>
      <c r="C8" s="162">
        <v>1450000</v>
      </c>
      <c r="D8" s="161"/>
      <c r="E8" s="161"/>
      <c r="F8" s="146"/>
      <c r="G8" s="161"/>
      <c r="H8" s="161"/>
      <c r="I8" s="145"/>
    </row>
    <row r="9" spans="1:11" ht="20.25">
      <c r="A9" s="146" t="s">
        <v>1145</v>
      </c>
      <c r="B9" s="146"/>
      <c r="C9" s="162">
        <f>SUM(I14:I58)</f>
        <v>7478361</v>
      </c>
      <c r="D9" s="161"/>
      <c r="E9" s="161"/>
      <c r="F9" s="146"/>
      <c r="G9" s="161"/>
      <c r="H9" s="161"/>
      <c r="I9" s="145"/>
    </row>
    <row r="10" spans="1:11" ht="15" thickBot="1"/>
    <row r="11" spans="1:11">
      <c r="A11" s="399" t="s">
        <v>1146</v>
      </c>
      <c r="B11" s="399" t="s">
        <v>1147</v>
      </c>
      <c r="C11" s="399" t="s">
        <v>1148</v>
      </c>
      <c r="D11" s="399" t="s">
        <v>1149</v>
      </c>
      <c r="E11" s="399" t="s">
        <v>1150</v>
      </c>
      <c r="F11" s="399" t="s">
        <v>162</v>
      </c>
      <c r="G11" s="399" t="s">
        <v>1151</v>
      </c>
      <c r="H11" s="399" t="s">
        <v>1152</v>
      </c>
      <c r="I11" s="399" t="s">
        <v>1153</v>
      </c>
      <c r="J11" s="399" t="s">
        <v>1154</v>
      </c>
      <c r="K11" s="399" t="s">
        <v>161</v>
      </c>
    </row>
    <row r="12" spans="1:11" ht="33" customHeight="1" thickBot="1">
      <c r="A12" s="400"/>
      <c r="B12" s="400"/>
      <c r="C12" s="400"/>
      <c r="D12" s="400"/>
      <c r="E12" s="400"/>
      <c r="F12" s="400"/>
      <c r="G12" s="400"/>
      <c r="H12" s="400"/>
      <c r="I12" s="400"/>
      <c r="J12" s="400"/>
      <c r="K12" s="400"/>
    </row>
    <row r="13" spans="1:11" ht="15" thickBot="1">
      <c r="A13" s="147">
        <v>1</v>
      </c>
      <c r="B13" s="148">
        <v>2</v>
      </c>
      <c r="C13" s="148">
        <v>3</v>
      </c>
      <c r="D13" s="148">
        <v>4</v>
      </c>
      <c r="E13" s="148">
        <v>5</v>
      </c>
      <c r="F13" s="148">
        <v>6</v>
      </c>
      <c r="G13" s="147">
        <v>7</v>
      </c>
      <c r="H13" s="147">
        <v>8</v>
      </c>
      <c r="I13" s="147">
        <v>9</v>
      </c>
      <c r="J13" s="147">
        <v>10</v>
      </c>
      <c r="K13" s="147">
        <v>11</v>
      </c>
    </row>
    <row r="14" spans="1:11" s="154" customFormat="1" ht="52.5" customHeight="1">
      <c r="A14" s="149">
        <v>1</v>
      </c>
      <c r="B14" s="150" t="s">
        <v>1065</v>
      </c>
      <c r="C14" s="150" t="s">
        <v>1066</v>
      </c>
      <c r="D14" s="150" t="s">
        <v>1067</v>
      </c>
      <c r="E14" s="151">
        <v>7</v>
      </c>
      <c r="F14" s="151" t="s">
        <v>1156</v>
      </c>
      <c r="G14" s="151">
        <v>1</v>
      </c>
      <c r="H14" s="153">
        <v>350000</v>
      </c>
      <c r="I14" s="153">
        <v>350000</v>
      </c>
      <c r="J14" s="153">
        <v>430500</v>
      </c>
      <c r="K14" s="163" t="s">
        <v>1068</v>
      </c>
    </row>
    <row r="15" spans="1:11" s="154" customFormat="1" ht="52.5" customHeight="1">
      <c r="A15" s="155">
        <v>2</v>
      </c>
      <c r="B15" s="156" t="s">
        <v>1069</v>
      </c>
      <c r="C15" s="156" t="s">
        <v>1070</v>
      </c>
      <c r="D15" s="156" t="s">
        <v>1071</v>
      </c>
      <c r="E15" s="157">
        <v>7</v>
      </c>
      <c r="F15" s="151" t="s">
        <v>1156</v>
      </c>
      <c r="G15" s="157">
        <v>1</v>
      </c>
      <c r="H15" s="159">
        <v>60000</v>
      </c>
      <c r="I15" s="159">
        <v>60000</v>
      </c>
      <c r="J15" s="159">
        <v>73800</v>
      </c>
      <c r="K15" s="164" t="s">
        <v>1072</v>
      </c>
    </row>
    <row r="16" spans="1:11" s="154" customFormat="1" ht="52.5" customHeight="1">
      <c r="A16" s="155">
        <v>3</v>
      </c>
      <c r="B16" s="156" t="s">
        <v>1073</v>
      </c>
      <c r="C16" s="156" t="s">
        <v>1074</v>
      </c>
      <c r="D16" s="156" t="s">
        <v>1075</v>
      </c>
      <c r="E16" s="157">
        <v>7</v>
      </c>
      <c r="F16" s="151" t="s">
        <v>1156</v>
      </c>
      <c r="G16" s="157">
        <v>1</v>
      </c>
      <c r="H16" s="159">
        <v>300000</v>
      </c>
      <c r="I16" s="159">
        <v>300000</v>
      </c>
      <c r="J16" s="159">
        <v>369000</v>
      </c>
      <c r="K16" s="164" t="s">
        <v>1076</v>
      </c>
    </row>
    <row r="17" spans="1:11" s="154" customFormat="1" ht="52.5" customHeight="1">
      <c r="A17" s="155">
        <v>4</v>
      </c>
      <c r="B17" s="156" t="s">
        <v>1077</v>
      </c>
      <c r="C17" s="156" t="s">
        <v>1074</v>
      </c>
      <c r="D17" s="156" t="s">
        <v>1078</v>
      </c>
      <c r="E17" s="157">
        <v>7</v>
      </c>
      <c r="F17" s="151" t="s">
        <v>1156</v>
      </c>
      <c r="G17" s="157">
        <v>1</v>
      </c>
      <c r="H17" s="159">
        <v>30000</v>
      </c>
      <c r="I17" s="159">
        <v>30000</v>
      </c>
      <c r="J17" s="159">
        <v>36900</v>
      </c>
      <c r="K17" s="164" t="s">
        <v>1079</v>
      </c>
    </row>
    <row r="18" spans="1:11" s="154" customFormat="1" ht="52.5" customHeight="1">
      <c r="A18" s="155">
        <v>5</v>
      </c>
      <c r="B18" s="156" t="s">
        <v>1080</v>
      </c>
      <c r="C18" s="156" t="s">
        <v>1081</v>
      </c>
      <c r="D18" s="156" t="s">
        <v>1082</v>
      </c>
      <c r="E18" s="157">
        <v>7</v>
      </c>
      <c r="F18" s="151" t="s">
        <v>1156</v>
      </c>
      <c r="G18" s="157">
        <v>1</v>
      </c>
      <c r="H18" s="159">
        <v>102000</v>
      </c>
      <c r="I18" s="159">
        <v>102000</v>
      </c>
      <c r="J18" s="159">
        <v>125460</v>
      </c>
      <c r="K18" s="164" t="s">
        <v>1083</v>
      </c>
    </row>
    <row r="19" spans="1:11" s="154" customFormat="1" ht="52.5" customHeight="1">
      <c r="A19" s="155">
        <v>6</v>
      </c>
      <c r="B19" s="156" t="s">
        <v>1084</v>
      </c>
      <c r="C19" s="156" t="s">
        <v>1085</v>
      </c>
      <c r="D19" s="156" t="s">
        <v>1086</v>
      </c>
      <c r="E19" s="157">
        <v>7</v>
      </c>
      <c r="F19" s="151" t="s">
        <v>1156</v>
      </c>
      <c r="G19" s="157">
        <v>1</v>
      </c>
      <c r="H19" s="159">
        <v>272361</v>
      </c>
      <c r="I19" s="159">
        <v>272361</v>
      </c>
      <c r="J19" s="159">
        <v>335004.03000000003</v>
      </c>
      <c r="K19" s="164" t="s">
        <v>1087</v>
      </c>
    </row>
    <row r="20" spans="1:11" s="154" customFormat="1" ht="52.5" customHeight="1">
      <c r="A20" s="155">
        <v>7</v>
      </c>
      <c r="B20" s="156" t="s">
        <v>1088</v>
      </c>
      <c r="C20" s="156"/>
      <c r="D20" s="156" t="s">
        <v>1089</v>
      </c>
      <c r="E20" s="157">
        <v>7</v>
      </c>
      <c r="F20" s="151" t="s">
        <v>1156</v>
      </c>
      <c r="G20" s="157">
        <v>1</v>
      </c>
      <c r="H20" s="159">
        <v>735000</v>
      </c>
      <c r="I20" s="159">
        <v>735000</v>
      </c>
      <c r="J20" s="159">
        <v>904050</v>
      </c>
      <c r="K20" s="164" t="s">
        <v>1090</v>
      </c>
    </row>
    <row r="21" spans="1:11" s="154" customFormat="1" ht="52.5" customHeight="1">
      <c r="A21" s="155">
        <v>8</v>
      </c>
      <c r="B21" s="156" t="s">
        <v>1091</v>
      </c>
      <c r="C21" s="156" t="s">
        <v>1092</v>
      </c>
      <c r="D21" s="156" t="s">
        <v>1093</v>
      </c>
      <c r="E21" s="157">
        <v>7</v>
      </c>
      <c r="F21" s="151" t="s">
        <v>1156</v>
      </c>
      <c r="G21" s="157">
        <v>1</v>
      </c>
      <c r="H21" s="159">
        <v>715000</v>
      </c>
      <c r="I21" s="159">
        <v>715000</v>
      </c>
      <c r="J21" s="159">
        <v>879450</v>
      </c>
      <c r="K21" s="164" t="s">
        <v>1094</v>
      </c>
    </row>
    <row r="22" spans="1:11" s="154" customFormat="1" ht="52.5" customHeight="1">
      <c r="A22" s="155">
        <v>9</v>
      </c>
      <c r="B22" s="156" t="s">
        <v>1095</v>
      </c>
      <c r="C22" s="156" t="s">
        <v>1096</v>
      </c>
      <c r="D22" s="156" t="s">
        <v>1097</v>
      </c>
      <c r="E22" s="157">
        <v>7</v>
      </c>
      <c r="F22" s="151" t="s">
        <v>1156</v>
      </c>
      <c r="G22" s="157">
        <v>1</v>
      </c>
      <c r="H22" s="159">
        <v>135000</v>
      </c>
      <c r="I22" s="159">
        <v>135000</v>
      </c>
      <c r="J22" s="159">
        <v>166050</v>
      </c>
      <c r="K22" s="164" t="s">
        <v>1098</v>
      </c>
    </row>
    <row r="23" spans="1:11" s="154" customFormat="1" ht="52.5" customHeight="1">
      <c r="A23" s="155">
        <v>10</v>
      </c>
      <c r="B23" s="156" t="s">
        <v>1099</v>
      </c>
      <c r="C23" s="156" t="s">
        <v>1100</v>
      </c>
      <c r="D23" s="156" t="s">
        <v>1101</v>
      </c>
      <c r="E23" s="157">
        <v>7</v>
      </c>
      <c r="F23" s="151" t="s">
        <v>1156</v>
      </c>
      <c r="G23" s="157">
        <v>1</v>
      </c>
      <c r="H23" s="159">
        <v>32000</v>
      </c>
      <c r="I23" s="159">
        <v>32000</v>
      </c>
      <c r="J23" s="159">
        <v>39360</v>
      </c>
      <c r="K23" s="164" t="s">
        <v>1102</v>
      </c>
    </row>
    <row r="24" spans="1:11" s="154" customFormat="1" ht="52.5" customHeight="1">
      <c r="A24" s="155">
        <v>11</v>
      </c>
      <c r="B24" s="156" t="s">
        <v>1103</v>
      </c>
      <c r="C24" s="156" t="s">
        <v>264</v>
      </c>
      <c r="D24" s="156" t="s">
        <v>1104</v>
      </c>
      <c r="E24" s="157">
        <v>7</v>
      </c>
      <c r="F24" s="151" t="s">
        <v>1156</v>
      </c>
      <c r="G24" s="157">
        <v>1</v>
      </c>
      <c r="H24" s="159">
        <v>27000</v>
      </c>
      <c r="I24" s="159">
        <v>27000</v>
      </c>
      <c r="J24" s="159">
        <v>33210</v>
      </c>
      <c r="K24" s="164" t="s">
        <v>1105</v>
      </c>
    </row>
    <row r="25" spans="1:11" s="154" customFormat="1" ht="52.5" customHeight="1">
      <c r="A25" s="155">
        <v>12</v>
      </c>
      <c r="B25" s="156" t="s">
        <v>1106</v>
      </c>
      <c r="C25" s="156" t="s">
        <v>1107</v>
      </c>
      <c r="D25" s="156" t="s">
        <v>1108</v>
      </c>
      <c r="E25" s="157">
        <v>7</v>
      </c>
      <c r="F25" s="151" t="s">
        <v>1156</v>
      </c>
      <c r="G25" s="157">
        <v>1</v>
      </c>
      <c r="H25" s="159">
        <v>110000</v>
      </c>
      <c r="I25" s="159">
        <v>110000</v>
      </c>
      <c r="J25" s="159">
        <v>135300</v>
      </c>
      <c r="K25" s="164" t="s">
        <v>1109</v>
      </c>
    </row>
    <row r="26" spans="1:11" s="154" customFormat="1" ht="52.5" customHeight="1">
      <c r="A26" s="155">
        <v>13</v>
      </c>
      <c r="B26" s="156" t="s">
        <v>1110</v>
      </c>
      <c r="C26" s="156" t="s">
        <v>1111</v>
      </c>
      <c r="D26" s="156" t="s">
        <v>1112</v>
      </c>
      <c r="E26" s="157">
        <v>7</v>
      </c>
      <c r="F26" s="151" t="s">
        <v>1156</v>
      </c>
      <c r="G26" s="157">
        <v>1</v>
      </c>
      <c r="H26" s="159">
        <v>110000</v>
      </c>
      <c r="I26" s="159">
        <v>110000</v>
      </c>
      <c r="J26" s="159">
        <v>135300</v>
      </c>
      <c r="K26" s="164" t="s">
        <v>1113</v>
      </c>
    </row>
    <row r="27" spans="1:11" s="154" customFormat="1" ht="52.5" customHeight="1">
      <c r="A27" s="155">
        <v>14</v>
      </c>
      <c r="B27" s="156" t="s">
        <v>1114</v>
      </c>
      <c r="C27" s="156" t="s">
        <v>1115</v>
      </c>
      <c r="D27" s="156" t="s">
        <v>1116</v>
      </c>
      <c r="E27" s="157">
        <v>7</v>
      </c>
      <c r="F27" s="151" t="s">
        <v>1156</v>
      </c>
      <c r="G27" s="157">
        <v>1</v>
      </c>
      <c r="H27" s="159">
        <v>1500000</v>
      </c>
      <c r="I27" s="159">
        <v>1500000</v>
      </c>
      <c r="J27" s="159">
        <v>1845000</v>
      </c>
      <c r="K27" s="164" t="s">
        <v>1117</v>
      </c>
    </row>
    <row r="28" spans="1:11" s="154" customFormat="1" ht="52.5" customHeight="1">
      <c r="A28" s="155">
        <v>15</v>
      </c>
      <c r="B28" s="156" t="s">
        <v>1118</v>
      </c>
      <c r="C28" s="156" t="s">
        <v>1119</v>
      </c>
      <c r="D28" s="156" t="s">
        <v>1120</v>
      </c>
      <c r="E28" s="157">
        <v>7</v>
      </c>
      <c r="F28" s="151" t="s">
        <v>1156</v>
      </c>
      <c r="G28" s="157">
        <v>1</v>
      </c>
      <c r="H28" s="159">
        <v>2000000</v>
      </c>
      <c r="I28" s="159">
        <v>2000000</v>
      </c>
      <c r="J28" s="159">
        <v>2460000</v>
      </c>
      <c r="K28" s="164" t="s">
        <v>1121</v>
      </c>
    </row>
    <row r="29" spans="1:11" s="154" customFormat="1" ht="52.5" customHeight="1">
      <c r="A29" s="155">
        <v>16</v>
      </c>
      <c r="B29" s="156" t="s">
        <v>1122</v>
      </c>
      <c r="C29" s="156" t="s">
        <v>1123</v>
      </c>
      <c r="D29" s="156" t="s">
        <v>1124</v>
      </c>
      <c r="E29" s="157">
        <v>7</v>
      </c>
      <c r="F29" s="151" t="s">
        <v>1156</v>
      </c>
      <c r="G29" s="157">
        <v>1</v>
      </c>
      <c r="H29" s="159">
        <v>550000</v>
      </c>
      <c r="I29" s="159">
        <v>550000</v>
      </c>
      <c r="J29" s="159">
        <v>676500</v>
      </c>
      <c r="K29" s="164" t="s">
        <v>1125</v>
      </c>
    </row>
    <row r="30" spans="1:11" s="154" customFormat="1" ht="52.5" customHeight="1">
      <c r="A30" s="155">
        <v>17</v>
      </c>
      <c r="B30" s="156" t="s">
        <v>1127</v>
      </c>
      <c r="C30" s="156" t="s">
        <v>1128</v>
      </c>
      <c r="D30" s="156" t="s">
        <v>1129</v>
      </c>
      <c r="E30" s="157">
        <v>7</v>
      </c>
      <c r="F30" s="151" t="s">
        <v>1156</v>
      </c>
      <c r="G30" s="157">
        <v>1</v>
      </c>
      <c r="H30" s="159">
        <v>450000</v>
      </c>
      <c r="I30" s="159">
        <v>450000</v>
      </c>
      <c r="J30" s="159">
        <v>553500</v>
      </c>
      <c r="K30" s="164" t="s">
        <v>1130</v>
      </c>
    </row>
    <row r="31" spans="1:11" s="154" customFormat="1" ht="52.5" customHeight="1">
      <c r="A31" s="155"/>
      <c r="B31" s="156"/>
      <c r="C31" s="156"/>
      <c r="D31" s="156"/>
      <c r="E31" s="157"/>
      <c r="F31" s="151"/>
      <c r="G31" s="157"/>
      <c r="H31" s="159"/>
      <c r="I31" s="159"/>
      <c r="J31" s="159"/>
      <c r="K31" s="164"/>
    </row>
    <row r="32" spans="1:11" ht="52.5" customHeight="1">
      <c r="A32" s="155"/>
      <c r="B32" s="160"/>
      <c r="C32" s="160"/>
      <c r="D32" s="160"/>
      <c r="E32" s="160"/>
      <c r="F32" s="151"/>
      <c r="G32" s="157"/>
      <c r="H32" s="159"/>
      <c r="I32" s="159"/>
      <c r="J32" s="159"/>
      <c r="K32" s="157"/>
    </row>
    <row r="33" spans="1:11" ht="52.5" customHeight="1">
      <c r="A33" s="155"/>
      <c r="B33" s="160"/>
      <c r="C33" s="160"/>
      <c r="D33" s="160"/>
      <c r="E33" s="160"/>
      <c r="F33" s="151"/>
      <c r="G33" s="157"/>
      <c r="H33" s="159"/>
      <c r="I33" s="159"/>
      <c r="J33" s="159"/>
      <c r="K33" s="157"/>
    </row>
    <row r="34" spans="1:11">
      <c r="A34" s="160"/>
      <c r="B34" s="160"/>
      <c r="C34" s="160"/>
      <c r="D34" s="160"/>
      <c r="E34" s="160"/>
      <c r="F34" s="160"/>
      <c r="G34" s="157"/>
      <c r="H34" s="157"/>
      <c r="I34" s="157"/>
      <c r="J34" s="157"/>
      <c r="K34" s="157"/>
    </row>
    <row r="35" spans="1:11">
      <c r="A35" s="160"/>
      <c r="B35" s="160"/>
      <c r="C35" s="160"/>
      <c r="D35" s="160"/>
      <c r="E35" s="160"/>
      <c r="F35" s="160"/>
      <c r="G35" s="157"/>
      <c r="H35" s="157"/>
      <c r="I35" s="157"/>
      <c r="J35" s="157"/>
      <c r="K35" s="157"/>
    </row>
    <row r="36" spans="1:11">
      <c r="A36" s="160"/>
      <c r="B36" s="160"/>
      <c r="C36" s="160"/>
      <c r="D36" s="160"/>
      <c r="E36" s="160"/>
      <c r="F36" s="160"/>
      <c r="G36" s="157"/>
      <c r="H36" s="157"/>
      <c r="I36" s="157"/>
      <c r="J36" s="157"/>
      <c r="K36" s="157"/>
    </row>
    <row r="37" spans="1:11">
      <c r="A37" s="160"/>
      <c r="B37" s="160"/>
      <c r="C37" s="160"/>
      <c r="D37" s="160"/>
      <c r="E37" s="160"/>
      <c r="F37" s="160"/>
      <c r="G37" s="157"/>
      <c r="H37" s="157"/>
      <c r="I37" s="157"/>
      <c r="J37" s="157"/>
      <c r="K37" s="157"/>
    </row>
    <row r="38" spans="1:11">
      <c r="A38" s="160"/>
      <c r="B38" s="160"/>
      <c r="C38" s="160"/>
      <c r="D38" s="160"/>
      <c r="E38" s="160"/>
      <c r="F38" s="160"/>
      <c r="G38" s="157"/>
      <c r="H38" s="157"/>
      <c r="I38" s="157"/>
      <c r="J38" s="157"/>
      <c r="K38" s="157"/>
    </row>
    <row r="39" spans="1:11">
      <c r="A39" s="160"/>
      <c r="B39" s="160"/>
      <c r="C39" s="160"/>
      <c r="D39" s="160"/>
      <c r="E39" s="160"/>
      <c r="F39" s="160"/>
      <c r="G39" s="157"/>
      <c r="H39" s="157"/>
      <c r="I39" s="157"/>
      <c r="J39" s="157"/>
      <c r="K39" s="157"/>
    </row>
    <row r="40" spans="1:11">
      <c r="A40" s="160"/>
      <c r="B40" s="160"/>
      <c r="C40" s="160"/>
      <c r="D40" s="160"/>
      <c r="E40" s="160"/>
      <c r="F40" s="160"/>
      <c r="G40" s="157"/>
      <c r="H40" s="157"/>
      <c r="I40" s="157"/>
      <c r="J40" s="157"/>
      <c r="K40" s="157"/>
    </row>
    <row r="41" spans="1:11">
      <c r="A41" s="160"/>
      <c r="B41" s="160"/>
      <c r="C41" s="160"/>
      <c r="D41" s="160"/>
      <c r="E41" s="160"/>
      <c r="F41" s="160"/>
      <c r="G41" s="157"/>
      <c r="H41" s="157"/>
      <c r="I41" s="157"/>
      <c r="J41" s="157"/>
      <c r="K41" s="157"/>
    </row>
    <row r="42" spans="1:11">
      <c r="A42" s="160"/>
      <c r="B42" s="160"/>
      <c r="C42" s="160"/>
      <c r="D42" s="160"/>
      <c r="E42" s="160"/>
      <c r="F42" s="160"/>
      <c r="G42" s="157"/>
      <c r="H42" s="157"/>
      <c r="I42" s="157"/>
      <c r="J42" s="157"/>
      <c r="K42" s="157"/>
    </row>
    <row r="43" spans="1:11">
      <c r="A43" s="160"/>
      <c r="B43" s="160"/>
      <c r="C43" s="160"/>
      <c r="D43" s="160"/>
      <c r="E43" s="160"/>
      <c r="F43" s="160"/>
      <c r="G43" s="157"/>
      <c r="H43" s="157"/>
      <c r="I43" s="157"/>
      <c r="J43" s="157"/>
      <c r="K43" s="157"/>
    </row>
    <row r="44" spans="1:11">
      <c r="A44" s="160"/>
      <c r="B44" s="160"/>
      <c r="C44" s="160"/>
      <c r="D44" s="160"/>
      <c r="E44" s="160"/>
      <c r="F44" s="160"/>
      <c r="G44" s="157"/>
      <c r="H44" s="157"/>
      <c r="I44" s="157"/>
      <c r="J44" s="157"/>
      <c r="K44" s="157"/>
    </row>
    <row r="45" spans="1:11">
      <c r="A45" s="160"/>
      <c r="B45" s="160"/>
      <c r="C45" s="160"/>
      <c r="D45" s="160"/>
      <c r="E45" s="160"/>
      <c r="F45" s="160"/>
      <c r="G45" s="157"/>
      <c r="H45" s="157"/>
      <c r="I45" s="157"/>
      <c r="J45" s="157"/>
      <c r="K45" s="157"/>
    </row>
    <row r="46" spans="1:11">
      <c r="A46" s="160"/>
      <c r="B46" s="160"/>
      <c r="C46" s="160"/>
      <c r="D46" s="160"/>
      <c r="E46" s="160"/>
      <c r="F46" s="160"/>
      <c r="G46" s="157"/>
      <c r="H46" s="157"/>
      <c r="I46" s="157"/>
      <c r="J46" s="157"/>
      <c r="K46" s="157"/>
    </row>
    <row r="47" spans="1:11">
      <c r="A47" s="160"/>
      <c r="B47" s="160"/>
      <c r="C47" s="160"/>
      <c r="D47" s="160"/>
      <c r="E47" s="160"/>
      <c r="F47" s="160"/>
      <c r="G47" s="157"/>
      <c r="H47" s="157"/>
      <c r="I47" s="157"/>
      <c r="J47" s="157"/>
      <c r="K47" s="157"/>
    </row>
    <row r="48" spans="1:11">
      <c r="A48" s="160"/>
      <c r="B48" s="160"/>
      <c r="C48" s="160"/>
      <c r="D48" s="160"/>
      <c r="E48" s="160"/>
      <c r="F48" s="160"/>
      <c r="G48" s="157"/>
      <c r="H48" s="157"/>
      <c r="I48" s="157"/>
      <c r="J48" s="157"/>
      <c r="K48" s="157"/>
    </row>
    <row r="49" spans="1:11">
      <c r="A49" s="160"/>
      <c r="B49" s="160"/>
      <c r="C49" s="160"/>
      <c r="D49" s="160"/>
      <c r="E49" s="160"/>
      <c r="F49" s="160"/>
      <c r="G49" s="157"/>
      <c r="H49" s="157"/>
      <c r="I49" s="157"/>
      <c r="J49" s="157"/>
      <c r="K49" s="157"/>
    </row>
    <row r="50" spans="1:11">
      <c r="A50" s="160"/>
      <c r="B50" s="160"/>
      <c r="C50" s="160"/>
      <c r="D50" s="160"/>
      <c r="E50" s="160"/>
      <c r="F50" s="160"/>
      <c r="G50" s="157"/>
      <c r="H50" s="157"/>
      <c r="I50" s="157"/>
      <c r="J50" s="157"/>
      <c r="K50" s="157"/>
    </row>
    <row r="51" spans="1:11">
      <c r="A51" s="160"/>
      <c r="B51" s="160"/>
      <c r="C51" s="160"/>
      <c r="D51" s="160"/>
      <c r="E51" s="160"/>
      <c r="F51" s="160"/>
      <c r="G51" s="157"/>
      <c r="H51" s="157"/>
      <c r="I51" s="157"/>
      <c r="J51" s="157"/>
      <c r="K51" s="157"/>
    </row>
    <row r="52" spans="1:11">
      <c r="A52" s="160"/>
      <c r="B52" s="160"/>
      <c r="C52" s="160"/>
      <c r="D52" s="160"/>
      <c r="E52" s="160"/>
      <c r="F52" s="160"/>
      <c r="G52" s="157"/>
      <c r="H52" s="157"/>
      <c r="I52" s="157"/>
      <c r="J52" s="157"/>
      <c r="K52" s="157"/>
    </row>
    <row r="53" spans="1:11">
      <c r="A53" s="160"/>
      <c r="B53" s="160"/>
      <c r="C53" s="160"/>
      <c r="D53" s="160"/>
      <c r="E53" s="160"/>
      <c r="F53" s="160"/>
      <c r="G53" s="157"/>
      <c r="H53" s="157"/>
      <c r="I53" s="157"/>
      <c r="J53" s="157"/>
      <c r="K53" s="157"/>
    </row>
    <row r="54" spans="1:11">
      <c r="A54" s="160"/>
      <c r="B54" s="160"/>
      <c r="C54" s="160"/>
      <c r="D54" s="160"/>
      <c r="E54" s="160"/>
      <c r="F54" s="160"/>
      <c r="G54" s="157"/>
      <c r="H54" s="157"/>
      <c r="I54" s="157"/>
      <c r="J54" s="157"/>
      <c r="K54" s="157"/>
    </row>
    <row r="55" spans="1:11">
      <c r="A55" s="160"/>
      <c r="B55" s="160"/>
      <c r="C55" s="160"/>
      <c r="D55" s="160"/>
      <c r="E55" s="160"/>
      <c r="F55" s="160"/>
      <c r="G55" s="157"/>
      <c r="H55" s="157"/>
      <c r="I55" s="157"/>
      <c r="J55" s="157"/>
      <c r="K55" s="157"/>
    </row>
    <row r="56" spans="1:11">
      <c r="A56" s="160"/>
      <c r="B56" s="160"/>
      <c r="C56" s="160"/>
      <c r="D56" s="160"/>
      <c r="E56" s="160"/>
      <c r="F56" s="160"/>
      <c r="G56" s="157"/>
      <c r="H56" s="157"/>
      <c r="I56" s="157"/>
      <c r="J56" s="157"/>
      <c r="K56" s="157"/>
    </row>
    <row r="57" spans="1:11">
      <c r="A57" s="160"/>
      <c r="B57" s="160"/>
      <c r="C57" s="160"/>
      <c r="D57" s="160"/>
      <c r="E57" s="160"/>
      <c r="F57" s="160"/>
      <c r="G57" s="157"/>
      <c r="H57" s="157"/>
      <c r="I57" s="157"/>
      <c r="J57" s="157"/>
      <c r="K57" s="157"/>
    </row>
    <row r="58" spans="1:11">
      <c r="A58" s="160"/>
      <c r="B58" s="160"/>
      <c r="C58" s="160"/>
      <c r="D58" s="160"/>
      <c r="E58" s="160"/>
      <c r="F58" s="160"/>
      <c r="G58" s="157"/>
      <c r="H58" s="157"/>
      <c r="I58" s="157"/>
      <c r="J58" s="157"/>
      <c r="K58" s="157"/>
    </row>
  </sheetData>
  <mergeCells count="15">
    <mergeCell ref="J11:J12"/>
    <mergeCell ref="K11:K12"/>
    <mergeCell ref="A1:I1"/>
    <mergeCell ref="A3:H3"/>
    <mergeCell ref="A4:B4"/>
    <mergeCell ref="C4:H4"/>
    <mergeCell ref="A11:A12"/>
    <mergeCell ref="B11:B12"/>
    <mergeCell ref="C11:C12"/>
    <mergeCell ref="D11:D12"/>
    <mergeCell ref="E11:E12"/>
    <mergeCell ref="F11:F12"/>
    <mergeCell ref="G11:G12"/>
    <mergeCell ref="H11:H12"/>
    <mergeCell ref="I11:I1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Arkusz26">
    <tabColor theme="9"/>
  </sheetPr>
  <dimension ref="A1:K65"/>
  <sheetViews>
    <sheetView workbookViewId="0">
      <selection activeCell="F14" sqref="F14"/>
    </sheetView>
  </sheetViews>
  <sheetFormatPr defaultColWidth="9.140625" defaultRowHeight="14.25"/>
  <cols>
    <col min="1" max="1" width="9.140625" style="144"/>
    <col min="2" max="4" width="42.28515625" style="144" customWidth="1"/>
    <col min="5" max="5" width="14.42578125" style="144" customWidth="1"/>
    <col min="6" max="6" width="29.42578125" style="144" customWidth="1"/>
    <col min="7" max="7" width="15.85546875" style="144" customWidth="1"/>
    <col min="8" max="8" width="18.85546875" style="144" customWidth="1"/>
    <col min="9" max="11" width="19.28515625" style="144" customWidth="1"/>
    <col min="12" max="16384" width="9.140625" style="144"/>
  </cols>
  <sheetData>
    <row r="1" spans="1:11" ht="20.25">
      <c r="A1" s="401" t="s">
        <v>1138</v>
      </c>
      <c r="B1" s="401"/>
      <c r="C1" s="401"/>
      <c r="D1" s="401"/>
      <c r="E1" s="401"/>
      <c r="F1" s="401"/>
      <c r="G1" s="401"/>
      <c r="H1" s="401"/>
      <c r="I1" s="401"/>
    </row>
    <row r="2" spans="1:11" ht="20.25">
      <c r="A2" s="145"/>
      <c r="B2" s="145"/>
      <c r="C2" s="145"/>
      <c r="D2" s="145"/>
      <c r="E2" s="145"/>
      <c r="F2" s="145"/>
      <c r="G2" s="145"/>
      <c r="H2" s="145"/>
      <c r="I2" s="145"/>
    </row>
    <row r="3" spans="1:11" ht="20.25">
      <c r="A3" s="402" t="s">
        <v>1139</v>
      </c>
      <c r="B3" s="402"/>
      <c r="C3" s="402"/>
      <c r="D3" s="402"/>
      <c r="E3" s="402"/>
      <c r="F3" s="402"/>
      <c r="G3" s="402"/>
      <c r="H3" s="402"/>
      <c r="I3" s="145"/>
    </row>
    <row r="4" spans="1:11" ht="20.25">
      <c r="A4" s="402" t="s">
        <v>1140</v>
      </c>
      <c r="B4" s="402"/>
      <c r="C4" s="403" t="s">
        <v>1141</v>
      </c>
      <c r="D4" s="403"/>
      <c r="E4" s="403"/>
      <c r="F4" s="403"/>
      <c r="G4" s="403"/>
      <c r="H4" s="403"/>
      <c r="I4" s="145"/>
    </row>
    <row r="5" spans="1:11" ht="20.25" hidden="1">
      <c r="A5" s="146" t="s">
        <v>1142</v>
      </c>
      <c r="B5" s="146"/>
      <c r="C5" s="161"/>
      <c r="D5" s="161"/>
      <c r="E5" s="161"/>
      <c r="F5" s="161"/>
      <c r="G5" s="161"/>
      <c r="H5" s="161"/>
      <c r="I5" s="145"/>
    </row>
    <row r="6" spans="1:11" ht="20.25" hidden="1">
      <c r="A6" s="146" t="s">
        <v>1138</v>
      </c>
      <c r="B6" s="146"/>
      <c r="C6" s="161"/>
      <c r="D6" s="161"/>
      <c r="E6" s="161"/>
      <c r="F6" s="146"/>
      <c r="G6" s="161"/>
      <c r="H6" s="161"/>
      <c r="I6" s="145"/>
    </row>
    <row r="7" spans="1:11" ht="20.25">
      <c r="A7" s="146" t="s">
        <v>1143</v>
      </c>
      <c r="B7" s="146"/>
      <c r="C7" s="161" t="s">
        <v>57</v>
      </c>
      <c r="D7" s="161"/>
      <c r="E7" s="161"/>
      <c r="F7" s="146"/>
      <c r="G7" s="161"/>
      <c r="H7" s="161"/>
      <c r="I7" s="145"/>
    </row>
    <row r="8" spans="1:11" ht="20.25">
      <c r="A8" s="146" t="s">
        <v>1144</v>
      </c>
      <c r="B8" s="146"/>
      <c r="C8" s="162">
        <v>9764880</v>
      </c>
      <c r="D8" s="161"/>
      <c r="E8" s="161"/>
      <c r="F8" s="146"/>
      <c r="G8" s="161"/>
      <c r="H8" s="161"/>
      <c r="I8" s="145"/>
    </row>
    <row r="9" spans="1:11" ht="20.25">
      <c r="A9" s="146" t="s">
        <v>1145</v>
      </c>
      <c r="B9" s="146"/>
      <c r="C9" s="162">
        <f>SUM(I14:I65)</f>
        <v>59411600</v>
      </c>
      <c r="D9" s="161"/>
      <c r="E9" s="161"/>
      <c r="F9" s="146"/>
      <c r="G9" s="161"/>
      <c r="H9" s="161"/>
      <c r="I9" s="145"/>
    </row>
    <row r="10" spans="1:11" ht="15" thickBot="1"/>
    <row r="11" spans="1:11">
      <c r="A11" s="399" t="s">
        <v>1146</v>
      </c>
      <c r="B11" s="399" t="s">
        <v>1147</v>
      </c>
      <c r="C11" s="399" t="s">
        <v>1148</v>
      </c>
      <c r="D11" s="399" t="s">
        <v>1149</v>
      </c>
      <c r="E11" s="399" t="s">
        <v>1150</v>
      </c>
      <c r="F11" s="399" t="s">
        <v>162</v>
      </c>
      <c r="G11" s="399" t="s">
        <v>1151</v>
      </c>
      <c r="H11" s="399" t="s">
        <v>1152</v>
      </c>
      <c r="I11" s="399" t="s">
        <v>1153</v>
      </c>
      <c r="J11" s="399" t="s">
        <v>1154</v>
      </c>
      <c r="K11" s="399" t="s">
        <v>161</v>
      </c>
    </row>
    <row r="12" spans="1:11" ht="33" customHeight="1" thickBot="1">
      <c r="A12" s="400"/>
      <c r="B12" s="400"/>
      <c r="C12" s="400"/>
      <c r="D12" s="400"/>
      <c r="E12" s="400"/>
      <c r="F12" s="400"/>
      <c r="G12" s="400"/>
      <c r="H12" s="400"/>
      <c r="I12" s="400"/>
      <c r="J12" s="400"/>
      <c r="K12" s="400"/>
    </row>
    <row r="13" spans="1:11" ht="15" thickBot="1">
      <c r="A13" s="147">
        <v>1</v>
      </c>
      <c r="B13" s="148">
        <v>2</v>
      </c>
      <c r="C13" s="148">
        <v>3</v>
      </c>
      <c r="D13" s="148">
        <v>4</v>
      </c>
      <c r="E13" s="148">
        <v>5</v>
      </c>
      <c r="F13" s="148">
        <v>6</v>
      </c>
      <c r="G13" s="147">
        <v>7</v>
      </c>
      <c r="H13" s="147">
        <v>8</v>
      </c>
      <c r="I13" s="147">
        <v>9</v>
      </c>
      <c r="J13" s="147">
        <v>10</v>
      </c>
      <c r="K13" s="147">
        <v>11</v>
      </c>
    </row>
    <row r="14" spans="1:11" s="154" customFormat="1" ht="52.5" customHeight="1">
      <c r="A14" s="149">
        <v>1</v>
      </c>
      <c r="B14" s="150" t="s">
        <v>662</v>
      </c>
      <c r="C14" s="150" t="s">
        <v>1214</v>
      </c>
      <c r="D14" s="150" t="s">
        <v>1215</v>
      </c>
      <c r="E14" s="151">
        <v>8</v>
      </c>
      <c r="F14" s="151" t="s">
        <v>1156</v>
      </c>
      <c r="G14" s="151">
        <v>1</v>
      </c>
      <c r="H14" s="152">
        <v>492000</v>
      </c>
      <c r="I14" s="152">
        <v>492000</v>
      </c>
      <c r="J14" s="153"/>
      <c r="K14" s="163" t="s">
        <v>1042</v>
      </c>
    </row>
    <row r="15" spans="1:11" s="154" customFormat="1" ht="52.5" customHeight="1">
      <c r="A15" s="155">
        <v>2</v>
      </c>
      <c r="B15" s="156" t="s">
        <v>989</v>
      </c>
      <c r="C15" s="156" t="s">
        <v>1216</v>
      </c>
      <c r="D15" s="156" t="s">
        <v>1217</v>
      </c>
      <c r="E15" s="157">
        <v>8</v>
      </c>
      <c r="F15" s="151" t="s">
        <v>1156</v>
      </c>
      <c r="G15" s="157">
        <v>1</v>
      </c>
      <c r="H15" s="158">
        <v>1537500</v>
      </c>
      <c r="I15" s="158">
        <v>1537500</v>
      </c>
      <c r="J15" s="159"/>
      <c r="K15" s="164" t="s">
        <v>1218</v>
      </c>
    </row>
    <row r="16" spans="1:11" s="154" customFormat="1" ht="52.5" customHeight="1">
      <c r="A16" s="155">
        <v>3</v>
      </c>
      <c r="B16" s="156" t="s">
        <v>990</v>
      </c>
      <c r="C16" s="156" t="s">
        <v>1219</v>
      </c>
      <c r="D16" s="156" t="s">
        <v>1220</v>
      </c>
      <c r="E16" s="157">
        <v>8</v>
      </c>
      <c r="F16" s="151" t="s">
        <v>1156</v>
      </c>
      <c r="G16" s="157">
        <v>1</v>
      </c>
      <c r="H16" s="158">
        <v>2337000</v>
      </c>
      <c r="I16" s="158">
        <v>2337000</v>
      </c>
      <c r="J16" s="159"/>
      <c r="K16" s="164" t="s">
        <v>1221</v>
      </c>
    </row>
    <row r="17" spans="1:11" s="154" customFormat="1" ht="52.5" customHeight="1">
      <c r="A17" s="155">
        <v>4</v>
      </c>
      <c r="B17" s="156" t="s">
        <v>1222</v>
      </c>
      <c r="C17" s="156" t="s">
        <v>991</v>
      </c>
      <c r="D17" s="156" t="s">
        <v>1223</v>
      </c>
      <c r="E17" s="157">
        <v>8</v>
      </c>
      <c r="F17" s="151" t="s">
        <v>1156</v>
      </c>
      <c r="G17" s="157">
        <v>1</v>
      </c>
      <c r="H17" s="158">
        <v>215250</v>
      </c>
      <c r="I17" s="158">
        <v>215250</v>
      </c>
      <c r="J17" s="159"/>
      <c r="K17" s="164" t="s">
        <v>1042</v>
      </c>
    </row>
    <row r="18" spans="1:11" s="154" customFormat="1" ht="52.5" customHeight="1">
      <c r="A18" s="155">
        <v>5</v>
      </c>
      <c r="B18" s="156" t="s">
        <v>1224</v>
      </c>
      <c r="C18" s="156" t="s">
        <v>992</v>
      </c>
      <c r="D18" s="156" t="s">
        <v>1225</v>
      </c>
      <c r="E18" s="157">
        <v>8</v>
      </c>
      <c r="F18" s="151" t="s">
        <v>1156</v>
      </c>
      <c r="G18" s="157">
        <v>1</v>
      </c>
      <c r="H18" s="158">
        <v>215250</v>
      </c>
      <c r="I18" s="158">
        <v>215250</v>
      </c>
      <c r="J18" s="159"/>
      <c r="K18" s="164" t="s">
        <v>1042</v>
      </c>
    </row>
    <row r="19" spans="1:11" s="154" customFormat="1" ht="52.5" customHeight="1">
      <c r="A19" s="155">
        <v>6</v>
      </c>
      <c r="B19" s="156" t="s">
        <v>993</v>
      </c>
      <c r="C19" s="156" t="s">
        <v>1226</v>
      </c>
      <c r="D19" s="156" t="s">
        <v>1227</v>
      </c>
      <c r="E19" s="157">
        <v>8</v>
      </c>
      <c r="F19" s="151" t="s">
        <v>1156</v>
      </c>
      <c r="G19" s="157">
        <v>1</v>
      </c>
      <c r="H19" s="158">
        <v>492000</v>
      </c>
      <c r="I19" s="158">
        <v>492000</v>
      </c>
      <c r="J19" s="159"/>
      <c r="K19" s="164" t="s">
        <v>1042</v>
      </c>
    </row>
    <row r="20" spans="1:11" s="154" customFormat="1" ht="52.5" customHeight="1">
      <c r="A20" s="155">
        <v>7</v>
      </c>
      <c r="B20" s="156" t="s">
        <v>994</v>
      </c>
      <c r="C20" s="156" t="s">
        <v>1228</v>
      </c>
      <c r="D20" s="156" t="s">
        <v>1229</v>
      </c>
      <c r="E20" s="157">
        <v>8</v>
      </c>
      <c r="F20" s="151" t="s">
        <v>1156</v>
      </c>
      <c r="G20" s="157">
        <v>1</v>
      </c>
      <c r="H20" s="158">
        <v>246000</v>
      </c>
      <c r="I20" s="158">
        <v>246000</v>
      </c>
      <c r="J20" s="159"/>
      <c r="K20" s="164" t="s">
        <v>1042</v>
      </c>
    </row>
    <row r="21" spans="1:11" s="154" customFormat="1" ht="52.5" customHeight="1">
      <c r="A21" s="155">
        <v>8</v>
      </c>
      <c r="B21" s="156" t="s">
        <v>995</v>
      </c>
      <c r="C21" s="156" t="s">
        <v>1230</v>
      </c>
      <c r="D21" s="156" t="s">
        <v>1231</v>
      </c>
      <c r="E21" s="157">
        <v>8</v>
      </c>
      <c r="F21" s="151" t="s">
        <v>1156</v>
      </c>
      <c r="G21" s="157">
        <v>1</v>
      </c>
      <c r="H21" s="158">
        <v>307500</v>
      </c>
      <c r="I21" s="158">
        <v>307500</v>
      </c>
      <c r="J21" s="159"/>
      <c r="K21" s="164" t="s">
        <v>1042</v>
      </c>
    </row>
    <row r="22" spans="1:11" s="154" customFormat="1" ht="52.5" customHeight="1">
      <c r="A22" s="155">
        <v>9</v>
      </c>
      <c r="B22" s="156" t="s">
        <v>996</v>
      </c>
      <c r="C22" s="156" t="s">
        <v>1232</v>
      </c>
      <c r="D22" s="156" t="s">
        <v>1233</v>
      </c>
      <c r="E22" s="157">
        <v>8</v>
      </c>
      <c r="F22" s="151" t="s">
        <v>1156</v>
      </c>
      <c r="G22" s="157">
        <v>1</v>
      </c>
      <c r="H22" s="158">
        <v>123000</v>
      </c>
      <c r="I22" s="158">
        <v>123000</v>
      </c>
      <c r="J22" s="159"/>
      <c r="K22" s="164" t="s">
        <v>1042</v>
      </c>
    </row>
    <row r="23" spans="1:11" s="154" customFormat="1" ht="52.5" customHeight="1">
      <c r="A23" s="155">
        <v>10</v>
      </c>
      <c r="B23" s="156" t="s">
        <v>666</v>
      </c>
      <c r="C23" s="156" t="s">
        <v>666</v>
      </c>
      <c r="D23" s="156" t="s">
        <v>1234</v>
      </c>
      <c r="E23" s="157">
        <v>8</v>
      </c>
      <c r="F23" s="151" t="s">
        <v>1156</v>
      </c>
      <c r="G23" s="157">
        <v>1</v>
      </c>
      <c r="H23" s="158">
        <v>922500</v>
      </c>
      <c r="I23" s="158">
        <v>922500</v>
      </c>
      <c r="J23" s="159"/>
      <c r="K23" s="164" t="s">
        <v>1042</v>
      </c>
    </row>
    <row r="24" spans="1:11" s="154" customFormat="1" ht="52.5" customHeight="1">
      <c r="A24" s="155">
        <v>11</v>
      </c>
      <c r="B24" s="156" t="s">
        <v>997</v>
      </c>
      <c r="C24" s="156" t="s">
        <v>1235</v>
      </c>
      <c r="D24" s="156" t="s">
        <v>1236</v>
      </c>
      <c r="E24" s="157">
        <v>8</v>
      </c>
      <c r="F24" s="151" t="s">
        <v>1156</v>
      </c>
      <c r="G24" s="157">
        <v>1</v>
      </c>
      <c r="H24" s="158">
        <v>2214000</v>
      </c>
      <c r="I24" s="158">
        <v>2214000</v>
      </c>
      <c r="J24" s="159"/>
      <c r="K24" s="164" t="s">
        <v>1042</v>
      </c>
    </row>
    <row r="25" spans="1:11" s="154" customFormat="1" ht="52.5" customHeight="1">
      <c r="A25" s="155">
        <v>12</v>
      </c>
      <c r="B25" s="156" t="s">
        <v>1000</v>
      </c>
      <c r="C25" s="156" t="s">
        <v>1237</v>
      </c>
      <c r="D25" s="156" t="s">
        <v>1238</v>
      </c>
      <c r="E25" s="157">
        <v>8</v>
      </c>
      <c r="F25" s="151" t="s">
        <v>1156</v>
      </c>
      <c r="G25" s="157">
        <v>1</v>
      </c>
      <c r="H25" s="158">
        <v>184500</v>
      </c>
      <c r="I25" s="158">
        <v>184500</v>
      </c>
      <c r="J25" s="159"/>
      <c r="K25" s="164" t="s">
        <v>1042</v>
      </c>
    </row>
    <row r="26" spans="1:11" s="154" customFormat="1" ht="52.5" customHeight="1">
      <c r="A26" s="155">
        <v>13</v>
      </c>
      <c r="B26" s="156" t="s">
        <v>1001</v>
      </c>
      <c r="C26" s="156" t="s">
        <v>1239</v>
      </c>
      <c r="D26" s="156" t="s">
        <v>1240</v>
      </c>
      <c r="E26" s="157">
        <v>8</v>
      </c>
      <c r="F26" s="151" t="s">
        <v>1156</v>
      </c>
      <c r="G26" s="157">
        <v>1</v>
      </c>
      <c r="H26" s="158">
        <v>184500</v>
      </c>
      <c r="I26" s="158">
        <v>184500</v>
      </c>
      <c r="J26" s="159"/>
      <c r="K26" s="164" t="s">
        <v>1042</v>
      </c>
    </row>
    <row r="27" spans="1:11" s="154" customFormat="1" ht="52.5" customHeight="1">
      <c r="A27" s="155">
        <v>14</v>
      </c>
      <c r="B27" s="156" t="s">
        <v>679</v>
      </c>
      <c r="C27" s="156" t="s">
        <v>1241</v>
      </c>
      <c r="D27" s="156" t="s">
        <v>1242</v>
      </c>
      <c r="E27" s="157">
        <v>8</v>
      </c>
      <c r="F27" s="151" t="s">
        <v>1156</v>
      </c>
      <c r="G27" s="157">
        <v>1</v>
      </c>
      <c r="H27" s="158">
        <v>738000</v>
      </c>
      <c r="I27" s="158">
        <v>738000</v>
      </c>
      <c r="J27" s="159"/>
      <c r="K27" s="164" t="s">
        <v>1042</v>
      </c>
    </row>
    <row r="28" spans="1:11" s="154" customFormat="1" ht="52.5" customHeight="1">
      <c r="A28" s="155">
        <v>15</v>
      </c>
      <c r="B28" s="156" t="s">
        <v>1243</v>
      </c>
      <c r="C28" s="156" t="s">
        <v>1244</v>
      </c>
      <c r="D28" s="156" t="s">
        <v>1245</v>
      </c>
      <c r="E28" s="157">
        <v>8</v>
      </c>
      <c r="F28" s="151" t="s">
        <v>1156</v>
      </c>
      <c r="G28" s="157">
        <v>1</v>
      </c>
      <c r="H28" s="158">
        <v>3321000</v>
      </c>
      <c r="I28" s="158">
        <v>3321000</v>
      </c>
      <c r="J28" s="159"/>
      <c r="K28" s="164" t="s">
        <v>1042</v>
      </c>
    </row>
    <row r="29" spans="1:11" s="154" customFormat="1" ht="52.5" customHeight="1">
      <c r="A29" s="155">
        <v>16</v>
      </c>
      <c r="B29" s="156" t="s">
        <v>1246</v>
      </c>
      <c r="C29" s="156" t="s">
        <v>1247</v>
      </c>
      <c r="D29" s="156" t="s">
        <v>1248</v>
      </c>
      <c r="E29" s="157">
        <v>8</v>
      </c>
      <c r="F29" s="151" t="s">
        <v>1156</v>
      </c>
      <c r="G29" s="157">
        <v>1</v>
      </c>
      <c r="H29" s="158">
        <v>553500</v>
      </c>
      <c r="I29" s="158">
        <v>553500</v>
      </c>
      <c r="J29" s="159"/>
      <c r="K29" s="164" t="s">
        <v>1042</v>
      </c>
    </row>
    <row r="30" spans="1:11" s="154" customFormat="1" ht="52.5" customHeight="1">
      <c r="A30" s="155">
        <v>17</v>
      </c>
      <c r="B30" s="156" t="s">
        <v>1249</v>
      </c>
      <c r="C30" s="156" t="s">
        <v>1250</v>
      </c>
      <c r="D30" s="156" t="s">
        <v>1251</v>
      </c>
      <c r="E30" s="157">
        <v>8</v>
      </c>
      <c r="F30" s="151" t="s">
        <v>1156</v>
      </c>
      <c r="G30" s="157">
        <v>1</v>
      </c>
      <c r="H30" s="158">
        <v>246000</v>
      </c>
      <c r="I30" s="158">
        <v>246000</v>
      </c>
      <c r="J30" s="159"/>
      <c r="K30" s="164" t="s">
        <v>1042</v>
      </c>
    </row>
    <row r="31" spans="1:11" s="154" customFormat="1" ht="52.5" customHeight="1">
      <c r="A31" s="155">
        <v>18</v>
      </c>
      <c r="B31" s="156" t="s">
        <v>1252</v>
      </c>
      <c r="C31" s="156" t="s">
        <v>1253</v>
      </c>
      <c r="D31" s="156" t="s">
        <v>1251</v>
      </c>
      <c r="E31" s="157">
        <v>8</v>
      </c>
      <c r="F31" s="151" t="s">
        <v>1156</v>
      </c>
      <c r="G31" s="157">
        <v>1</v>
      </c>
      <c r="H31" s="158">
        <v>270600</v>
      </c>
      <c r="I31" s="158">
        <v>270600</v>
      </c>
      <c r="J31" s="159"/>
      <c r="K31" s="164" t="s">
        <v>1042</v>
      </c>
    </row>
    <row r="32" spans="1:11" ht="53.25" customHeight="1">
      <c r="A32" s="155">
        <v>19</v>
      </c>
      <c r="B32" s="156" t="s">
        <v>1254</v>
      </c>
      <c r="C32" s="156" t="s">
        <v>1255</v>
      </c>
      <c r="D32" s="156" t="s">
        <v>1256</v>
      </c>
      <c r="E32" s="160">
        <v>8</v>
      </c>
      <c r="F32" s="151" t="s">
        <v>1156</v>
      </c>
      <c r="G32" s="157">
        <v>1</v>
      </c>
      <c r="H32" s="158">
        <v>36900</v>
      </c>
      <c r="I32" s="158">
        <v>36900</v>
      </c>
      <c r="J32" s="159"/>
      <c r="K32" s="157" t="s">
        <v>1042</v>
      </c>
    </row>
    <row r="33" spans="1:11" ht="53.25" customHeight="1">
      <c r="A33" s="155">
        <v>20</v>
      </c>
      <c r="B33" s="156" t="s">
        <v>1257</v>
      </c>
      <c r="C33" s="156" t="s">
        <v>1258</v>
      </c>
      <c r="D33" s="156" t="s">
        <v>1259</v>
      </c>
      <c r="E33" s="160">
        <v>8</v>
      </c>
      <c r="F33" s="151" t="s">
        <v>1156</v>
      </c>
      <c r="G33" s="157">
        <v>1</v>
      </c>
      <c r="H33" s="158">
        <v>36900</v>
      </c>
      <c r="I33" s="158">
        <v>36900</v>
      </c>
      <c r="J33" s="159"/>
      <c r="K33" s="157" t="s">
        <v>1042</v>
      </c>
    </row>
    <row r="34" spans="1:11" ht="53.25" customHeight="1">
      <c r="A34" s="155">
        <v>21</v>
      </c>
      <c r="B34" s="156" t="s">
        <v>1260</v>
      </c>
      <c r="C34" s="156" t="s">
        <v>1261</v>
      </c>
      <c r="D34" s="156" t="s">
        <v>1262</v>
      </c>
      <c r="E34" s="160">
        <v>8</v>
      </c>
      <c r="F34" s="151" t="s">
        <v>1156</v>
      </c>
      <c r="G34" s="157">
        <v>1</v>
      </c>
      <c r="H34" s="158">
        <v>36900</v>
      </c>
      <c r="I34" s="158">
        <v>36900</v>
      </c>
      <c r="J34" s="157"/>
      <c r="K34" s="157" t="s">
        <v>1042</v>
      </c>
    </row>
    <row r="35" spans="1:11" ht="53.25" customHeight="1">
      <c r="A35" s="155">
        <v>22</v>
      </c>
      <c r="B35" s="156" t="s">
        <v>1019</v>
      </c>
      <c r="C35" s="156" t="s">
        <v>1263</v>
      </c>
      <c r="D35" s="156" t="s">
        <v>1264</v>
      </c>
      <c r="E35" s="160">
        <v>8</v>
      </c>
      <c r="F35" s="151" t="s">
        <v>1156</v>
      </c>
      <c r="G35" s="157">
        <v>1</v>
      </c>
      <c r="H35" s="158">
        <v>123000</v>
      </c>
      <c r="I35" s="158">
        <v>123000</v>
      </c>
      <c r="J35" s="157"/>
      <c r="K35" s="157" t="s">
        <v>1042</v>
      </c>
    </row>
    <row r="36" spans="1:11" ht="53.25" customHeight="1">
      <c r="A36" s="155">
        <v>23</v>
      </c>
      <c r="B36" s="156" t="s">
        <v>1265</v>
      </c>
      <c r="C36" s="156" t="s">
        <v>1266</v>
      </c>
      <c r="D36" s="156" t="s">
        <v>1264</v>
      </c>
      <c r="E36" s="160">
        <v>8</v>
      </c>
      <c r="F36" s="151" t="s">
        <v>1156</v>
      </c>
      <c r="G36" s="157">
        <v>1</v>
      </c>
      <c r="H36" s="158">
        <v>123000</v>
      </c>
      <c r="I36" s="158">
        <v>123000</v>
      </c>
      <c r="J36" s="157"/>
      <c r="K36" s="157" t="s">
        <v>1042</v>
      </c>
    </row>
    <row r="37" spans="1:11" ht="53.25" customHeight="1">
      <c r="A37" s="155">
        <v>24</v>
      </c>
      <c r="B37" s="156" t="s">
        <v>655</v>
      </c>
      <c r="C37" s="156" t="s">
        <v>1267</v>
      </c>
      <c r="D37" s="156" t="s">
        <v>1268</v>
      </c>
      <c r="E37" s="160">
        <v>8</v>
      </c>
      <c r="F37" s="151" t="s">
        <v>1156</v>
      </c>
      <c r="G37" s="157">
        <v>1</v>
      </c>
      <c r="H37" s="158">
        <v>922500</v>
      </c>
      <c r="I37" s="158">
        <v>922500</v>
      </c>
      <c r="J37" s="157"/>
      <c r="K37" s="157" t="s">
        <v>1269</v>
      </c>
    </row>
    <row r="38" spans="1:11" ht="53.25" customHeight="1">
      <c r="A38" s="155">
        <v>25</v>
      </c>
      <c r="B38" s="156" t="s">
        <v>656</v>
      </c>
      <c r="C38" s="156" t="s">
        <v>1270</v>
      </c>
      <c r="D38" s="156" t="s">
        <v>1268</v>
      </c>
      <c r="E38" s="160">
        <v>8</v>
      </c>
      <c r="F38" s="151" t="s">
        <v>1156</v>
      </c>
      <c r="G38" s="157">
        <v>1</v>
      </c>
      <c r="H38" s="158">
        <v>184500</v>
      </c>
      <c r="I38" s="158">
        <v>184500</v>
      </c>
      <c r="J38" s="157"/>
      <c r="K38" s="157" t="s">
        <v>1269</v>
      </c>
    </row>
    <row r="39" spans="1:11" ht="53.25" customHeight="1">
      <c r="A39" s="155">
        <v>26</v>
      </c>
      <c r="B39" s="156" t="s">
        <v>1003</v>
      </c>
      <c r="C39" s="156" t="s">
        <v>1271</v>
      </c>
      <c r="D39" s="156" t="s">
        <v>1268</v>
      </c>
      <c r="E39" s="160">
        <v>8</v>
      </c>
      <c r="F39" s="151" t="s">
        <v>1156</v>
      </c>
      <c r="G39" s="157">
        <v>1</v>
      </c>
      <c r="H39" s="158">
        <v>2337000</v>
      </c>
      <c r="I39" s="158">
        <v>2337000</v>
      </c>
      <c r="J39" s="157"/>
      <c r="K39" s="157" t="s">
        <v>1269</v>
      </c>
    </row>
    <row r="40" spans="1:11" ht="53.25" customHeight="1">
      <c r="A40" s="155">
        <v>27</v>
      </c>
      <c r="B40" s="156" t="s">
        <v>1004</v>
      </c>
      <c r="C40" s="156" t="s">
        <v>1272</v>
      </c>
      <c r="D40" s="156" t="s">
        <v>1268</v>
      </c>
      <c r="E40" s="160">
        <v>8</v>
      </c>
      <c r="F40" s="151" t="s">
        <v>1156</v>
      </c>
      <c r="G40" s="157">
        <v>1</v>
      </c>
      <c r="H40" s="158">
        <v>799500</v>
      </c>
      <c r="I40" s="158">
        <v>799500</v>
      </c>
      <c r="J40" s="157"/>
      <c r="K40" s="157" t="s">
        <v>1269</v>
      </c>
    </row>
    <row r="41" spans="1:11" ht="53.25" customHeight="1">
      <c r="A41" s="155">
        <v>28</v>
      </c>
      <c r="B41" s="156" t="s">
        <v>1005</v>
      </c>
      <c r="C41" s="156"/>
      <c r="D41" s="156" t="s">
        <v>1268</v>
      </c>
      <c r="E41" s="160">
        <v>8</v>
      </c>
      <c r="F41" s="151" t="s">
        <v>1156</v>
      </c>
      <c r="G41" s="157">
        <v>1</v>
      </c>
      <c r="H41" s="158">
        <v>295200</v>
      </c>
      <c r="I41" s="158">
        <v>295200</v>
      </c>
      <c r="J41" s="157"/>
      <c r="K41" s="157" t="s">
        <v>1269</v>
      </c>
    </row>
    <row r="42" spans="1:11" ht="53.25" customHeight="1">
      <c r="A42" s="155">
        <v>29</v>
      </c>
      <c r="B42" s="156" t="s">
        <v>674</v>
      </c>
      <c r="C42" s="156" t="s">
        <v>674</v>
      </c>
      <c r="D42" s="156" t="s">
        <v>1268</v>
      </c>
      <c r="E42" s="160">
        <v>8</v>
      </c>
      <c r="F42" s="151" t="s">
        <v>1156</v>
      </c>
      <c r="G42" s="157">
        <v>1</v>
      </c>
      <c r="H42" s="158">
        <v>467400</v>
      </c>
      <c r="I42" s="158">
        <v>467400</v>
      </c>
      <c r="J42" s="157"/>
      <c r="K42" s="157" t="s">
        <v>1269</v>
      </c>
    </row>
    <row r="43" spans="1:11" ht="53.25" customHeight="1">
      <c r="A43" s="155">
        <v>30</v>
      </c>
      <c r="B43" s="156" t="s">
        <v>1006</v>
      </c>
      <c r="C43" s="156" t="s">
        <v>1006</v>
      </c>
      <c r="D43" s="156" t="s">
        <v>1268</v>
      </c>
      <c r="E43" s="160">
        <v>8</v>
      </c>
      <c r="F43" s="151" t="s">
        <v>1156</v>
      </c>
      <c r="G43" s="157">
        <v>1</v>
      </c>
      <c r="H43" s="158">
        <v>393600</v>
      </c>
      <c r="I43" s="158">
        <v>393600</v>
      </c>
      <c r="J43" s="157"/>
      <c r="K43" s="157" t="s">
        <v>1269</v>
      </c>
    </row>
    <row r="44" spans="1:11" ht="53.25" customHeight="1">
      <c r="A44" s="155">
        <v>31</v>
      </c>
      <c r="B44" s="156" t="s">
        <v>1007</v>
      </c>
      <c r="C44" s="156" t="s">
        <v>1007</v>
      </c>
      <c r="D44" s="156" t="s">
        <v>1268</v>
      </c>
      <c r="E44" s="160">
        <v>8</v>
      </c>
      <c r="F44" s="151" t="s">
        <v>1156</v>
      </c>
      <c r="G44" s="157">
        <v>1</v>
      </c>
      <c r="H44" s="158">
        <v>332100</v>
      </c>
      <c r="I44" s="158">
        <v>332100</v>
      </c>
      <c r="J44" s="157"/>
      <c r="K44" s="157" t="s">
        <v>1269</v>
      </c>
    </row>
    <row r="45" spans="1:11" ht="53.25" customHeight="1">
      <c r="A45" s="155">
        <v>32</v>
      </c>
      <c r="B45" s="156" t="s">
        <v>661</v>
      </c>
      <c r="C45" s="156" t="s">
        <v>661</v>
      </c>
      <c r="D45" s="156" t="s">
        <v>1268</v>
      </c>
      <c r="E45" s="160">
        <v>8</v>
      </c>
      <c r="F45" s="151" t="s">
        <v>1156</v>
      </c>
      <c r="G45" s="157">
        <v>1</v>
      </c>
      <c r="H45" s="158">
        <v>541200</v>
      </c>
      <c r="I45" s="158">
        <v>541200</v>
      </c>
      <c r="J45" s="157"/>
      <c r="K45" s="157" t="s">
        <v>1269</v>
      </c>
    </row>
    <row r="46" spans="1:11" ht="53.25" customHeight="1">
      <c r="A46" s="155">
        <v>33</v>
      </c>
      <c r="B46" s="156" t="s">
        <v>678</v>
      </c>
      <c r="C46" s="156" t="s">
        <v>678</v>
      </c>
      <c r="D46" s="156" t="s">
        <v>1268</v>
      </c>
      <c r="E46" s="160">
        <v>8</v>
      </c>
      <c r="F46" s="151" t="s">
        <v>1156</v>
      </c>
      <c r="G46" s="157">
        <v>1</v>
      </c>
      <c r="H46" s="158">
        <v>369000</v>
      </c>
      <c r="I46" s="158">
        <v>369000</v>
      </c>
      <c r="J46" s="157"/>
      <c r="K46" s="157" t="s">
        <v>1269</v>
      </c>
    </row>
    <row r="47" spans="1:11" ht="53.25" customHeight="1">
      <c r="A47" s="155">
        <v>34</v>
      </c>
      <c r="B47" s="156" t="s">
        <v>1008</v>
      </c>
      <c r="C47" s="156" t="s">
        <v>1008</v>
      </c>
      <c r="D47" s="156" t="s">
        <v>1268</v>
      </c>
      <c r="E47" s="160">
        <v>8</v>
      </c>
      <c r="F47" s="151" t="s">
        <v>1156</v>
      </c>
      <c r="G47" s="157">
        <v>1</v>
      </c>
      <c r="H47" s="158">
        <v>984000</v>
      </c>
      <c r="I47" s="158">
        <v>984000</v>
      </c>
      <c r="J47" s="157"/>
      <c r="K47" s="157" t="s">
        <v>1269</v>
      </c>
    </row>
    <row r="48" spans="1:11" ht="53.25" customHeight="1">
      <c r="A48" s="155">
        <v>35</v>
      </c>
      <c r="B48" s="156" t="s">
        <v>675</v>
      </c>
      <c r="C48" s="156" t="s">
        <v>675</v>
      </c>
      <c r="D48" s="156" t="s">
        <v>1268</v>
      </c>
      <c r="E48" s="160">
        <v>8</v>
      </c>
      <c r="F48" s="151" t="s">
        <v>1156</v>
      </c>
      <c r="G48" s="157">
        <v>1</v>
      </c>
      <c r="H48" s="158">
        <v>1599000</v>
      </c>
      <c r="I48" s="158">
        <v>1599000</v>
      </c>
      <c r="J48" s="157"/>
      <c r="K48" s="157" t="s">
        <v>1269</v>
      </c>
    </row>
    <row r="49" spans="1:11" ht="53.25" customHeight="1">
      <c r="A49" s="155">
        <v>36</v>
      </c>
      <c r="B49" s="156" t="s">
        <v>1009</v>
      </c>
      <c r="C49" s="156" t="s">
        <v>1273</v>
      </c>
      <c r="D49" s="156" t="s">
        <v>1268</v>
      </c>
      <c r="E49" s="160">
        <v>8</v>
      </c>
      <c r="F49" s="151" t="s">
        <v>1156</v>
      </c>
      <c r="G49" s="157">
        <v>1</v>
      </c>
      <c r="H49" s="158">
        <v>393600</v>
      </c>
      <c r="I49" s="158">
        <v>393600</v>
      </c>
      <c r="J49" s="157"/>
      <c r="K49" s="157" t="s">
        <v>1269</v>
      </c>
    </row>
    <row r="50" spans="1:11" ht="53.25" customHeight="1">
      <c r="A50" s="155">
        <v>37</v>
      </c>
      <c r="B50" s="156" t="s">
        <v>264</v>
      </c>
      <c r="C50" s="156" t="s">
        <v>1274</v>
      </c>
      <c r="D50" s="156" t="s">
        <v>1268</v>
      </c>
      <c r="E50" s="160">
        <v>8</v>
      </c>
      <c r="F50" s="151" t="s">
        <v>1156</v>
      </c>
      <c r="G50" s="157">
        <v>1</v>
      </c>
      <c r="H50" s="158">
        <v>319800</v>
      </c>
      <c r="I50" s="158">
        <v>319800</v>
      </c>
      <c r="J50" s="157"/>
      <c r="K50" s="157" t="s">
        <v>1269</v>
      </c>
    </row>
    <row r="51" spans="1:11" ht="53.25" customHeight="1">
      <c r="A51" s="155">
        <v>38</v>
      </c>
      <c r="B51" s="156" t="s">
        <v>1010</v>
      </c>
      <c r="C51" s="156" t="s">
        <v>1275</v>
      </c>
      <c r="D51" s="156" t="s">
        <v>1268</v>
      </c>
      <c r="E51" s="160">
        <v>8</v>
      </c>
      <c r="F51" s="151" t="s">
        <v>1156</v>
      </c>
      <c r="G51" s="157">
        <v>1</v>
      </c>
      <c r="H51" s="158">
        <v>1353000</v>
      </c>
      <c r="I51" s="158">
        <v>1353000</v>
      </c>
      <c r="J51" s="157"/>
      <c r="K51" s="157" t="s">
        <v>1269</v>
      </c>
    </row>
    <row r="52" spans="1:11" ht="53.25" customHeight="1">
      <c r="A52" s="155">
        <v>39</v>
      </c>
      <c r="B52" s="156" t="s">
        <v>1011</v>
      </c>
      <c r="C52" s="156" t="s">
        <v>1276</v>
      </c>
      <c r="D52" s="156" t="s">
        <v>1268</v>
      </c>
      <c r="E52" s="160">
        <v>8</v>
      </c>
      <c r="F52" s="151" t="s">
        <v>1156</v>
      </c>
      <c r="G52" s="157">
        <v>1</v>
      </c>
      <c r="H52" s="158">
        <v>3075000</v>
      </c>
      <c r="I52" s="158">
        <v>3075000</v>
      </c>
      <c r="J52" s="157"/>
      <c r="K52" s="157" t="s">
        <v>1269</v>
      </c>
    </row>
    <row r="53" spans="1:11" ht="53.25" customHeight="1">
      <c r="A53" s="155">
        <v>40</v>
      </c>
      <c r="B53" s="156" t="s">
        <v>659</v>
      </c>
      <c r="C53" s="156" t="s">
        <v>659</v>
      </c>
      <c r="D53" s="156" t="s">
        <v>1268</v>
      </c>
      <c r="E53" s="160">
        <v>8</v>
      </c>
      <c r="F53" s="151" t="s">
        <v>1156</v>
      </c>
      <c r="G53" s="157">
        <v>1</v>
      </c>
      <c r="H53" s="158">
        <v>2337000</v>
      </c>
      <c r="I53" s="158">
        <v>2337000</v>
      </c>
      <c r="J53" s="157"/>
      <c r="K53" s="157" t="s">
        <v>1269</v>
      </c>
    </row>
    <row r="54" spans="1:11" ht="53.25" customHeight="1">
      <c r="A54" s="155">
        <v>41</v>
      </c>
      <c r="B54" s="156" t="s">
        <v>1012</v>
      </c>
      <c r="C54" s="156" t="s">
        <v>1012</v>
      </c>
      <c r="D54" s="156" t="s">
        <v>1268</v>
      </c>
      <c r="E54" s="160">
        <v>8</v>
      </c>
      <c r="F54" s="151" t="s">
        <v>1156</v>
      </c>
      <c r="G54" s="157">
        <v>1</v>
      </c>
      <c r="H54" s="158">
        <v>319800</v>
      </c>
      <c r="I54" s="158">
        <v>319800</v>
      </c>
      <c r="J54" s="157"/>
      <c r="K54" s="157" t="s">
        <v>1269</v>
      </c>
    </row>
    <row r="55" spans="1:11" ht="53.25" customHeight="1">
      <c r="A55" s="155">
        <v>42</v>
      </c>
      <c r="B55" s="156" t="s">
        <v>1277</v>
      </c>
      <c r="C55" s="156" t="s">
        <v>1278</v>
      </c>
      <c r="D55" s="156" t="s">
        <v>1279</v>
      </c>
      <c r="E55" s="160">
        <v>8</v>
      </c>
      <c r="F55" s="151" t="s">
        <v>1156</v>
      </c>
      <c r="G55" s="157">
        <v>1</v>
      </c>
      <c r="H55" s="158">
        <v>4305000</v>
      </c>
      <c r="I55" s="158">
        <v>4305000</v>
      </c>
      <c r="J55" s="157"/>
      <c r="K55" s="157" t="s">
        <v>1269</v>
      </c>
    </row>
    <row r="56" spans="1:11" ht="53.25" customHeight="1">
      <c r="A56" s="155">
        <v>43</v>
      </c>
      <c r="B56" s="156" t="s">
        <v>1280</v>
      </c>
      <c r="C56" s="156" t="s">
        <v>1281</v>
      </c>
      <c r="D56" s="156" t="s">
        <v>1282</v>
      </c>
      <c r="E56" s="160">
        <v>8</v>
      </c>
      <c r="F56" s="151" t="s">
        <v>1156</v>
      </c>
      <c r="G56" s="157">
        <v>1</v>
      </c>
      <c r="H56" s="158">
        <v>984000</v>
      </c>
      <c r="I56" s="158">
        <v>984000</v>
      </c>
      <c r="J56" s="157"/>
      <c r="K56" s="157" t="s">
        <v>1269</v>
      </c>
    </row>
    <row r="57" spans="1:11" ht="53.25" customHeight="1">
      <c r="A57" s="155">
        <v>44</v>
      </c>
      <c r="B57" s="156" t="s">
        <v>1283</v>
      </c>
      <c r="C57" s="156" t="s">
        <v>1284</v>
      </c>
      <c r="D57" s="156" t="s">
        <v>1285</v>
      </c>
      <c r="E57" s="160">
        <v>8</v>
      </c>
      <c r="F57" s="151" t="s">
        <v>1156</v>
      </c>
      <c r="G57" s="157">
        <v>1</v>
      </c>
      <c r="H57" s="158">
        <v>1722000</v>
      </c>
      <c r="I57" s="158">
        <v>1722000</v>
      </c>
      <c r="J57" s="157"/>
      <c r="K57" s="157" t="s">
        <v>1269</v>
      </c>
    </row>
    <row r="58" spans="1:11" ht="53.25" customHeight="1">
      <c r="A58" s="155">
        <v>45</v>
      </c>
      <c r="B58" s="156" t="s">
        <v>1286</v>
      </c>
      <c r="C58" s="156" t="s">
        <v>1287</v>
      </c>
      <c r="D58" s="156" t="s">
        <v>1285</v>
      </c>
      <c r="E58" s="160">
        <v>8</v>
      </c>
      <c r="F58" s="151" t="s">
        <v>1156</v>
      </c>
      <c r="G58" s="157">
        <v>1</v>
      </c>
      <c r="H58" s="158">
        <v>1107000</v>
      </c>
      <c r="I58" s="158">
        <v>1107000</v>
      </c>
      <c r="J58" s="157"/>
      <c r="K58" s="157" t="s">
        <v>1269</v>
      </c>
    </row>
    <row r="59" spans="1:11" ht="53.25" customHeight="1">
      <c r="A59" s="155">
        <v>46</v>
      </c>
      <c r="B59" s="156" t="s">
        <v>1288</v>
      </c>
      <c r="C59" s="156" t="s">
        <v>1289</v>
      </c>
      <c r="D59" s="156" t="s">
        <v>1290</v>
      </c>
      <c r="E59" s="160">
        <v>8</v>
      </c>
      <c r="F59" s="151" t="s">
        <v>1156</v>
      </c>
      <c r="G59" s="157">
        <v>1</v>
      </c>
      <c r="H59" s="165">
        <v>3075000</v>
      </c>
      <c r="I59" s="165">
        <v>3075000</v>
      </c>
      <c r="J59" s="160"/>
      <c r="K59" s="160" t="s">
        <v>1269</v>
      </c>
    </row>
    <row r="60" spans="1:11" ht="53.25" customHeight="1">
      <c r="A60" s="155">
        <v>47</v>
      </c>
      <c r="B60" s="156" t="s">
        <v>1291</v>
      </c>
      <c r="C60" s="156" t="s">
        <v>1292</v>
      </c>
      <c r="D60" s="156" t="s">
        <v>1290</v>
      </c>
      <c r="E60" s="160">
        <v>8</v>
      </c>
      <c r="F60" s="151" t="s">
        <v>1156</v>
      </c>
      <c r="G60" s="157">
        <v>1</v>
      </c>
      <c r="H60" s="165">
        <v>4551000</v>
      </c>
      <c r="I60" s="165">
        <v>4551000</v>
      </c>
      <c r="J60" s="160"/>
      <c r="K60" s="160" t="s">
        <v>1269</v>
      </c>
    </row>
    <row r="61" spans="1:11" ht="53.25" customHeight="1">
      <c r="A61" s="155">
        <v>48</v>
      </c>
      <c r="B61" s="156" t="s">
        <v>1293</v>
      </c>
      <c r="C61" s="156" t="s">
        <v>1294</v>
      </c>
      <c r="D61" s="156" t="s">
        <v>1295</v>
      </c>
      <c r="E61" s="160">
        <v>8</v>
      </c>
      <c r="F61" s="151" t="s">
        <v>1156</v>
      </c>
      <c r="G61" s="157">
        <v>1</v>
      </c>
      <c r="H61" s="165">
        <v>7995000</v>
      </c>
      <c r="I61" s="165">
        <v>7995000</v>
      </c>
      <c r="J61" s="160"/>
      <c r="K61" s="160" t="s">
        <v>1269</v>
      </c>
    </row>
    <row r="62" spans="1:11" ht="53.25" customHeight="1">
      <c r="A62" s="155">
        <v>49</v>
      </c>
      <c r="B62" s="156" t="s">
        <v>1296</v>
      </c>
      <c r="C62" s="156" t="s">
        <v>1297</v>
      </c>
      <c r="D62" s="156" t="s">
        <v>1298</v>
      </c>
      <c r="E62" s="160">
        <v>8</v>
      </c>
      <c r="F62" s="151" t="s">
        <v>1156</v>
      </c>
      <c r="G62" s="157">
        <v>1</v>
      </c>
      <c r="H62" s="165">
        <v>2214000</v>
      </c>
      <c r="I62" s="165">
        <v>2214000</v>
      </c>
      <c r="J62" s="160"/>
      <c r="K62" s="160" t="s">
        <v>1269</v>
      </c>
    </row>
    <row r="63" spans="1:11" ht="53.25" customHeight="1">
      <c r="A63" s="155">
        <v>50</v>
      </c>
      <c r="B63" s="156" t="s">
        <v>1299</v>
      </c>
      <c r="C63" s="156" t="s">
        <v>1300</v>
      </c>
      <c r="D63" s="156" t="s">
        <v>1301</v>
      </c>
      <c r="E63" s="160">
        <v>8</v>
      </c>
      <c r="F63" s="151" t="s">
        <v>1156</v>
      </c>
      <c r="G63" s="157">
        <v>1</v>
      </c>
      <c r="H63" s="165">
        <v>430500</v>
      </c>
      <c r="I63" s="165">
        <v>430500</v>
      </c>
      <c r="J63" s="160"/>
      <c r="K63" s="160" t="s">
        <v>1269</v>
      </c>
    </row>
    <row r="64" spans="1:11" ht="53.25" customHeight="1">
      <c r="A64" s="155">
        <v>51</v>
      </c>
      <c r="B64" s="156" t="s">
        <v>1302</v>
      </c>
      <c r="C64" s="156" t="s">
        <v>1303</v>
      </c>
      <c r="D64" s="156" t="s">
        <v>1301</v>
      </c>
      <c r="E64" s="160">
        <v>8</v>
      </c>
      <c r="F64" s="151" t="s">
        <v>1156</v>
      </c>
      <c r="G64" s="157">
        <v>1</v>
      </c>
      <c r="H64" s="165">
        <v>1048100</v>
      </c>
      <c r="I64" s="165">
        <v>1048100</v>
      </c>
      <c r="J64" s="160"/>
      <c r="K64" s="160" t="s">
        <v>1269</v>
      </c>
    </row>
    <row r="65" spans="1:11" ht="53.25" customHeight="1">
      <c r="A65" s="155"/>
      <c r="B65" s="160"/>
      <c r="C65" s="160"/>
      <c r="D65" s="160"/>
      <c r="E65" s="160"/>
      <c r="F65" s="160"/>
      <c r="G65" s="160"/>
      <c r="H65" s="165"/>
      <c r="I65" s="165"/>
      <c r="J65" s="160"/>
      <c r="K65" s="160"/>
    </row>
  </sheetData>
  <mergeCells count="15">
    <mergeCell ref="J11:J12"/>
    <mergeCell ref="K11:K12"/>
    <mergeCell ref="A1:I1"/>
    <mergeCell ref="A3:H3"/>
    <mergeCell ref="A4:B4"/>
    <mergeCell ref="C4:H4"/>
    <mergeCell ref="A11:A12"/>
    <mergeCell ref="B11:B12"/>
    <mergeCell ref="C11:C12"/>
    <mergeCell ref="D11:D12"/>
    <mergeCell ref="E11:E12"/>
    <mergeCell ref="F11:F12"/>
    <mergeCell ref="G11:G12"/>
    <mergeCell ref="H11:H12"/>
    <mergeCell ref="I11:I12"/>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Arkusz27">
    <tabColor theme="7"/>
  </sheetPr>
  <dimension ref="A1:K65"/>
  <sheetViews>
    <sheetView topLeftCell="A28" workbookViewId="0">
      <selection activeCell="F14" sqref="F14"/>
    </sheetView>
  </sheetViews>
  <sheetFormatPr defaultColWidth="9.140625" defaultRowHeight="14.25"/>
  <cols>
    <col min="1" max="1" width="9.140625" style="144"/>
    <col min="2" max="4" width="42.28515625" style="144" customWidth="1"/>
    <col min="5" max="5" width="14.42578125" style="144" customWidth="1"/>
    <col min="6" max="6" width="29.42578125" style="144" customWidth="1"/>
    <col min="7" max="7" width="15.85546875" style="144" customWidth="1"/>
    <col min="8" max="8" width="18.85546875" style="144" customWidth="1"/>
    <col min="9" max="11" width="19.28515625" style="144" customWidth="1"/>
    <col min="12" max="16384" width="9.140625" style="144"/>
  </cols>
  <sheetData>
    <row r="1" spans="1:11" ht="20.25">
      <c r="A1" s="401" t="s">
        <v>1138</v>
      </c>
      <c r="B1" s="401"/>
      <c r="C1" s="401"/>
      <c r="D1" s="401"/>
      <c r="E1" s="401"/>
      <c r="F1" s="401"/>
      <c r="G1" s="401"/>
      <c r="H1" s="401"/>
      <c r="I1" s="401"/>
    </row>
    <row r="2" spans="1:11" ht="20.25">
      <c r="A2" s="145"/>
      <c r="B2" s="145"/>
      <c r="C2" s="145"/>
      <c r="D2" s="145"/>
      <c r="E2" s="145"/>
      <c r="F2" s="145"/>
      <c r="G2" s="145"/>
      <c r="H2" s="145"/>
      <c r="I2" s="145"/>
    </row>
    <row r="3" spans="1:11" ht="20.25">
      <c r="A3" s="402" t="s">
        <v>1139</v>
      </c>
      <c r="B3" s="402"/>
      <c r="C3" s="402"/>
      <c r="D3" s="402"/>
      <c r="E3" s="402"/>
      <c r="F3" s="402"/>
      <c r="G3" s="402"/>
      <c r="H3" s="402"/>
      <c r="I3" s="145"/>
    </row>
    <row r="4" spans="1:11" ht="20.25">
      <c r="A4" s="402" t="s">
        <v>1140</v>
      </c>
      <c r="B4" s="402"/>
      <c r="C4" s="403" t="s">
        <v>1141</v>
      </c>
      <c r="D4" s="403"/>
      <c r="E4" s="403"/>
      <c r="F4" s="403"/>
      <c r="G4" s="403"/>
      <c r="H4" s="403"/>
      <c r="I4" s="145"/>
    </row>
    <row r="5" spans="1:11" ht="20.25" hidden="1">
      <c r="A5" s="146" t="s">
        <v>1142</v>
      </c>
      <c r="B5" s="146"/>
      <c r="C5" s="161"/>
      <c r="D5" s="161"/>
      <c r="E5" s="161"/>
      <c r="F5" s="161"/>
      <c r="G5" s="161"/>
      <c r="H5" s="161"/>
      <c r="I5" s="145"/>
    </row>
    <row r="6" spans="1:11" ht="20.25" hidden="1">
      <c r="A6" s="146" t="s">
        <v>1138</v>
      </c>
      <c r="B6" s="146"/>
      <c r="C6" s="161"/>
      <c r="D6" s="161"/>
      <c r="E6" s="161"/>
      <c r="F6" s="146"/>
      <c r="G6" s="161"/>
      <c r="H6" s="161"/>
      <c r="I6" s="145"/>
    </row>
    <row r="7" spans="1:11" ht="20.25">
      <c r="A7" s="146" t="s">
        <v>1143</v>
      </c>
      <c r="B7" s="146"/>
      <c r="C7" s="161" t="s">
        <v>64</v>
      </c>
      <c r="D7" s="161"/>
      <c r="E7" s="161"/>
      <c r="F7" s="146"/>
      <c r="G7" s="161"/>
      <c r="H7" s="161"/>
      <c r="I7" s="145"/>
    </row>
    <row r="8" spans="1:11" ht="20.25">
      <c r="A8" s="146" t="s">
        <v>1144</v>
      </c>
      <c r="B8" s="146"/>
      <c r="C8" s="162">
        <v>17560000</v>
      </c>
      <c r="D8" s="161"/>
      <c r="E8" s="161"/>
      <c r="F8" s="146"/>
      <c r="G8" s="161"/>
      <c r="H8" s="161"/>
      <c r="I8" s="145"/>
    </row>
    <row r="9" spans="1:11" ht="20.25">
      <c r="A9" s="146" t="s">
        <v>1145</v>
      </c>
      <c r="B9" s="146"/>
      <c r="C9" s="162">
        <f>SUM(I14:I65)</f>
        <v>17560000</v>
      </c>
      <c r="D9" s="161"/>
      <c r="E9" s="161"/>
      <c r="F9" s="146"/>
      <c r="G9" s="161"/>
      <c r="H9" s="161"/>
      <c r="I9" s="145"/>
    </row>
    <row r="10" spans="1:11" ht="15" thickBot="1"/>
    <row r="11" spans="1:11">
      <c r="A11" s="399" t="s">
        <v>1146</v>
      </c>
      <c r="B11" s="399" t="s">
        <v>1147</v>
      </c>
      <c r="C11" s="399" t="s">
        <v>1148</v>
      </c>
      <c r="D11" s="399" t="s">
        <v>1149</v>
      </c>
      <c r="E11" s="399" t="s">
        <v>1150</v>
      </c>
      <c r="F11" s="399" t="s">
        <v>162</v>
      </c>
      <c r="G11" s="399" t="s">
        <v>1151</v>
      </c>
      <c r="H11" s="399" t="s">
        <v>1152</v>
      </c>
      <c r="I11" s="399" t="s">
        <v>1153</v>
      </c>
      <c r="J11" s="399" t="s">
        <v>1154</v>
      </c>
      <c r="K11" s="399" t="s">
        <v>161</v>
      </c>
    </row>
    <row r="12" spans="1:11" ht="33" customHeight="1" thickBot="1">
      <c r="A12" s="400"/>
      <c r="B12" s="400"/>
      <c r="C12" s="400"/>
      <c r="D12" s="400"/>
      <c r="E12" s="400"/>
      <c r="F12" s="400"/>
      <c r="G12" s="400"/>
      <c r="H12" s="400"/>
      <c r="I12" s="400"/>
      <c r="J12" s="400"/>
      <c r="K12" s="400"/>
    </row>
    <row r="13" spans="1:11" ht="15" thickBot="1">
      <c r="A13" s="147">
        <v>1</v>
      </c>
      <c r="B13" s="148">
        <v>2</v>
      </c>
      <c r="C13" s="148">
        <v>3</v>
      </c>
      <c r="D13" s="148">
        <v>4</v>
      </c>
      <c r="E13" s="148">
        <v>5</v>
      </c>
      <c r="F13" s="148">
        <v>6</v>
      </c>
      <c r="G13" s="147">
        <v>7</v>
      </c>
      <c r="H13" s="147">
        <v>8</v>
      </c>
      <c r="I13" s="147">
        <v>9</v>
      </c>
      <c r="J13" s="147">
        <v>10</v>
      </c>
      <c r="K13" s="147">
        <v>11</v>
      </c>
    </row>
    <row r="14" spans="1:11" s="154" customFormat="1" ht="52.5" customHeight="1">
      <c r="A14" s="149">
        <v>1</v>
      </c>
      <c r="B14" s="150" t="s">
        <v>1304</v>
      </c>
      <c r="C14" s="150" t="s">
        <v>1305</v>
      </c>
      <c r="D14" s="150" t="s">
        <v>1306</v>
      </c>
      <c r="E14" s="151">
        <v>9</v>
      </c>
      <c r="F14" s="151" t="s">
        <v>1135</v>
      </c>
      <c r="G14" s="151">
        <v>1</v>
      </c>
      <c r="H14" s="152">
        <v>1400000</v>
      </c>
      <c r="I14" s="152">
        <v>1400000</v>
      </c>
      <c r="J14" s="153">
        <v>1722000</v>
      </c>
      <c r="K14" s="163" t="s">
        <v>739</v>
      </c>
    </row>
    <row r="15" spans="1:11" s="154" customFormat="1" ht="52.5" customHeight="1">
      <c r="A15" s="155">
        <v>2</v>
      </c>
      <c r="B15" s="156" t="s">
        <v>1307</v>
      </c>
      <c r="C15" s="156" t="s">
        <v>1308</v>
      </c>
      <c r="D15" s="156" t="s">
        <v>1309</v>
      </c>
      <c r="E15" s="157">
        <v>9</v>
      </c>
      <c r="F15" s="151" t="s">
        <v>1135</v>
      </c>
      <c r="G15" s="157">
        <v>1</v>
      </c>
      <c r="H15" s="158">
        <v>1500000</v>
      </c>
      <c r="I15" s="158">
        <v>1500000</v>
      </c>
      <c r="J15" s="159">
        <v>1845000</v>
      </c>
      <c r="K15" s="164" t="s">
        <v>739</v>
      </c>
    </row>
    <row r="16" spans="1:11" s="154" customFormat="1" ht="52.5" customHeight="1">
      <c r="A16" s="155">
        <v>3</v>
      </c>
      <c r="B16" s="156" t="s">
        <v>1310</v>
      </c>
      <c r="C16" s="156" t="s">
        <v>1311</v>
      </c>
      <c r="D16" s="156" t="s">
        <v>1312</v>
      </c>
      <c r="E16" s="157">
        <v>9</v>
      </c>
      <c r="F16" s="151" t="s">
        <v>1135</v>
      </c>
      <c r="G16" s="157">
        <v>1</v>
      </c>
      <c r="H16" s="158">
        <v>2100000</v>
      </c>
      <c r="I16" s="158">
        <v>2100000</v>
      </c>
      <c r="J16" s="159">
        <v>2583000</v>
      </c>
      <c r="K16" s="164" t="s">
        <v>739</v>
      </c>
    </row>
    <row r="17" spans="1:11" s="154" customFormat="1" ht="52.5" customHeight="1">
      <c r="A17" s="155">
        <v>4</v>
      </c>
      <c r="B17" s="156" t="s">
        <v>1313</v>
      </c>
      <c r="C17" s="156" t="s">
        <v>1314</v>
      </c>
      <c r="D17" s="156" t="s">
        <v>1315</v>
      </c>
      <c r="E17" s="157">
        <v>9</v>
      </c>
      <c r="F17" s="151" t="s">
        <v>1135</v>
      </c>
      <c r="G17" s="157">
        <v>1</v>
      </c>
      <c r="H17" s="158">
        <v>1600000</v>
      </c>
      <c r="I17" s="158">
        <v>1600000</v>
      </c>
      <c r="J17" s="159">
        <v>1968000</v>
      </c>
      <c r="K17" s="164" t="s">
        <v>739</v>
      </c>
    </row>
    <row r="18" spans="1:11" s="154" customFormat="1" ht="52.5" customHeight="1">
      <c r="A18" s="155">
        <v>5</v>
      </c>
      <c r="B18" s="156" t="s">
        <v>1316</v>
      </c>
      <c r="C18" s="156" t="s">
        <v>1317</v>
      </c>
      <c r="D18" s="156" t="s">
        <v>1318</v>
      </c>
      <c r="E18" s="157">
        <v>9</v>
      </c>
      <c r="F18" s="151" t="s">
        <v>1135</v>
      </c>
      <c r="G18" s="157">
        <v>1</v>
      </c>
      <c r="H18" s="158">
        <v>1400000</v>
      </c>
      <c r="I18" s="158">
        <v>1400000</v>
      </c>
      <c r="J18" s="159">
        <v>1722000</v>
      </c>
      <c r="K18" s="164" t="s">
        <v>739</v>
      </c>
    </row>
    <row r="19" spans="1:11" s="154" customFormat="1" ht="52.5" customHeight="1">
      <c r="A19" s="155">
        <v>6</v>
      </c>
      <c r="B19" s="156" t="s">
        <v>1319</v>
      </c>
      <c r="C19" s="156" t="s">
        <v>1320</v>
      </c>
      <c r="D19" s="156" t="s">
        <v>1321</v>
      </c>
      <c r="E19" s="157">
        <v>9</v>
      </c>
      <c r="F19" s="151" t="s">
        <v>1135</v>
      </c>
      <c r="G19" s="157">
        <v>1</v>
      </c>
      <c r="H19" s="158">
        <v>450000</v>
      </c>
      <c r="I19" s="158">
        <v>450000</v>
      </c>
      <c r="J19" s="159">
        <v>553500</v>
      </c>
      <c r="K19" s="164" t="s">
        <v>739</v>
      </c>
    </row>
    <row r="20" spans="1:11" s="154" customFormat="1" ht="52.5" customHeight="1">
      <c r="A20" s="155">
        <v>7</v>
      </c>
      <c r="B20" s="156" t="s">
        <v>1322</v>
      </c>
      <c r="C20" s="156" t="s">
        <v>1323</v>
      </c>
      <c r="D20" s="156" t="s">
        <v>1324</v>
      </c>
      <c r="E20" s="157">
        <v>9</v>
      </c>
      <c r="F20" s="151" t="s">
        <v>1135</v>
      </c>
      <c r="G20" s="157">
        <v>1</v>
      </c>
      <c r="H20" s="158">
        <v>150000</v>
      </c>
      <c r="I20" s="158">
        <v>150000</v>
      </c>
      <c r="J20" s="159">
        <v>184500</v>
      </c>
      <c r="K20" s="164" t="s">
        <v>739</v>
      </c>
    </row>
    <row r="21" spans="1:11" s="154" customFormat="1" ht="52.5" customHeight="1">
      <c r="A21" s="155">
        <v>8</v>
      </c>
      <c r="B21" s="156" t="s">
        <v>1325</v>
      </c>
      <c r="C21" s="156" t="s">
        <v>1326</v>
      </c>
      <c r="D21" s="156" t="s">
        <v>1327</v>
      </c>
      <c r="E21" s="157">
        <v>9</v>
      </c>
      <c r="F21" s="151" t="s">
        <v>1135</v>
      </c>
      <c r="G21" s="157">
        <v>1</v>
      </c>
      <c r="H21" s="158">
        <v>700000</v>
      </c>
      <c r="I21" s="158">
        <v>700000</v>
      </c>
      <c r="J21" s="159">
        <v>861000</v>
      </c>
      <c r="K21" s="164" t="s">
        <v>739</v>
      </c>
    </row>
    <row r="22" spans="1:11" s="154" customFormat="1" ht="52.5" customHeight="1">
      <c r="A22" s="155">
        <v>9</v>
      </c>
      <c r="B22" s="156" t="s">
        <v>1328</v>
      </c>
      <c r="C22" s="156" t="s">
        <v>1329</v>
      </c>
      <c r="D22" s="156" t="s">
        <v>1330</v>
      </c>
      <c r="E22" s="157">
        <v>9</v>
      </c>
      <c r="F22" s="151" t="s">
        <v>1135</v>
      </c>
      <c r="G22" s="157">
        <v>1</v>
      </c>
      <c r="H22" s="158">
        <v>600000</v>
      </c>
      <c r="I22" s="158">
        <v>600000</v>
      </c>
      <c r="J22" s="159">
        <v>738000</v>
      </c>
      <c r="K22" s="164" t="s">
        <v>739</v>
      </c>
    </row>
    <row r="23" spans="1:11" s="154" customFormat="1" ht="52.5" customHeight="1">
      <c r="A23" s="155">
        <v>10</v>
      </c>
      <c r="B23" s="156" t="s">
        <v>1331</v>
      </c>
      <c r="C23" s="156" t="s">
        <v>1332</v>
      </c>
      <c r="D23" s="156" t="s">
        <v>1333</v>
      </c>
      <c r="E23" s="157">
        <v>9</v>
      </c>
      <c r="F23" s="151" t="s">
        <v>1135</v>
      </c>
      <c r="G23" s="157">
        <v>1</v>
      </c>
      <c r="H23" s="158">
        <v>1900000</v>
      </c>
      <c r="I23" s="158">
        <v>1900000</v>
      </c>
      <c r="J23" s="159">
        <v>2337000</v>
      </c>
      <c r="K23" s="164" t="s">
        <v>739</v>
      </c>
    </row>
    <row r="24" spans="1:11" s="154" customFormat="1" ht="52.5" customHeight="1">
      <c r="A24" s="155">
        <v>11</v>
      </c>
      <c r="B24" s="156" t="s">
        <v>1334</v>
      </c>
      <c r="C24" s="156" t="s">
        <v>1335</v>
      </c>
      <c r="D24" s="156" t="s">
        <v>1336</v>
      </c>
      <c r="E24" s="157">
        <v>9</v>
      </c>
      <c r="F24" s="151" t="s">
        <v>1135</v>
      </c>
      <c r="G24" s="157">
        <v>1</v>
      </c>
      <c r="H24" s="158">
        <v>380000</v>
      </c>
      <c r="I24" s="158">
        <v>380000</v>
      </c>
      <c r="J24" s="159">
        <v>467400</v>
      </c>
      <c r="K24" s="164" t="s">
        <v>739</v>
      </c>
    </row>
    <row r="25" spans="1:11" s="154" customFormat="1" ht="52.5" customHeight="1">
      <c r="A25" s="155">
        <v>12</v>
      </c>
      <c r="B25" s="156" t="s">
        <v>1337</v>
      </c>
      <c r="C25" s="156" t="s">
        <v>1338</v>
      </c>
      <c r="D25" s="156" t="s">
        <v>1339</v>
      </c>
      <c r="E25" s="157">
        <v>9</v>
      </c>
      <c r="F25" s="151" t="s">
        <v>1135</v>
      </c>
      <c r="G25" s="157">
        <v>1</v>
      </c>
      <c r="H25" s="158">
        <v>350000</v>
      </c>
      <c r="I25" s="158">
        <v>350000</v>
      </c>
      <c r="J25" s="159">
        <v>430500</v>
      </c>
      <c r="K25" s="164" t="s">
        <v>739</v>
      </c>
    </row>
    <row r="26" spans="1:11" s="154" customFormat="1" ht="52.5" customHeight="1">
      <c r="A26" s="155">
        <v>13</v>
      </c>
      <c r="B26" s="156" t="s">
        <v>1340</v>
      </c>
      <c r="C26" s="156" t="s">
        <v>1341</v>
      </c>
      <c r="D26" s="156" t="s">
        <v>1342</v>
      </c>
      <c r="E26" s="157">
        <v>9</v>
      </c>
      <c r="F26" s="151" t="s">
        <v>1135</v>
      </c>
      <c r="G26" s="157">
        <v>1</v>
      </c>
      <c r="H26" s="158">
        <v>240000</v>
      </c>
      <c r="I26" s="158">
        <v>240000</v>
      </c>
      <c r="J26" s="159">
        <v>295200</v>
      </c>
      <c r="K26" s="164" t="s">
        <v>739</v>
      </c>
    </row>
    <row r="27" spans="1:11" s="154" customFormat="1" ht="52.5" customHeight="1">
      <c r="A27" s="155">
        <v>14</v>
      </c>
      <c r="B27" s="156" t="s">
        <v>1343</v>
      </c>
      <c r="C27" s="156" t="s">
        <v>1344</v>
      </c>
      <c r="D27" s="156" t="s">
        <v>1345</v>
      </c>
      <c r="E27" s="157">
        <v>9</v>
      </c>
      <c r="F27" s="151" t="s">
        <v>1135</v>
      </c>
      <c r="G27" s="157">
        <v>1</v>
      </c>
      <c r="H27" s="158">
        <v>220000</v>
      </c>
      <c r="I27" s="158">
        <v>220000</v>
      </c>
      <c r="J27" s="159">
        <v>270600</v>
      </c>
      <c r="K27" s="164" t="s">
        <v>739</v>
      </c>
    </row>
    <row r="28" spans="1:11" s="154" customFormat="1" ht="52.5" customHeight="1">
      <c r="A28" s="155">
        <v>15</v>
      </c>
      <c r="B28" s="156" t="s">
        <v>1346</v>
      </c>
      <c r="C28" s="156" t="s">
        <v>1347</v>
      </c>
      <c r="D28" s="156" t="s">
        <v>1348</v>
      </c>
      <c r="E28" s="157">
        <v>9</v>
      </c>
      <c r="F28" s="151" t="s">
        <v>1135</v>
      </c>
      <c r="G28" s="157">
        <v>1</v>
      </c>
      <c r="H28" s="158">
        <v>450000</v>
      </c>
      <c r="I28" s="158">
        <v>450000</v>
      </c>
      <c r="J28" s="159">
        <v>553500</v>
      </c>
      <c r="K28" s="164" t="s">
        <v>739</v>
      </c>
    </row>
    <row r="29" spans="1:11" s="154" customFormat="1" ht="52.5" customHeight="1">
      <c r="A29" s="155">
        <v>16</v>
      </c>
      <c r="B29" s="156" t="s">
        <v>1349</v>
      </c>
      <c r="C29" s="156" t="s">
        <v>1350</v>
      </c>
      <c r="D29" s="156" t="s">
        <v>1351</v>
      </c>
      <c r="E29" s="157">
        <v>9</v>
      </c>
      <c r="F29" s="151" t="s">
        <v>1135</v>
      </c>
      <c r="G29" s="157">
        <v>1</v>
      </c>
      <c r="H29" s="158">
        <v>450000</v>
      </c>
      <c r="I29" s="158">
        <v>450000</v>
      </c>
      <c r="J29" s="159">
        <v>553500</v>
      </c>
      <c r="K29" s="164" t="s">
        <v>739</v>
      </c>
    </row>
    <row r="30" spans="1:11" s="154" customFormat="1" ht="52.5" customHeight="1">
      <c r="A30" s="155">
        <v>17</v>
      </c>
      <c r="B30" s="156" t="s">
        <v>1352</v>
      </c>
      <c r="C30" s="156" t="s">
        <v>1353</v>
      </c>
      <c r="D30" s="156" t="s">
        <v>1354</v>
      </c>
      <c r="E30" s="157">
        <v>9</v>
      </c>
      <c r="F30" s="151" t="s">
        <v>1135</v>
      </c>
      <c r="G30" s="157">
        <v>1</v>
      </c>
      <c r="H30" s="158">
        <v>120000</v>
      </c>
      <c r="I30" s="158">
        <v>120000</v>
      </c>
      <c r="J30" s="159">
        <v>147600</v>
      </c>
      <c r="K30" s="164" t="s">
        <v>739</v>
      </c>
    </row>
    <row r="31" spans="1:11" s="154" customFormat="1" ht="52.5" customHeight="1">
      <c r="A31" s="155">
        <v>18</v>
      </c>
      <c r="B31" s="156" t="s">
        <v>1355</v>
      </c>
      <c r="C31" s="156" t="s">
        <v>1356</v>
      </c>
      <c r="D31" s="156" t="s">
        <v>1357</v>
      </c>
      <c r="E31" s="157">
        <v>9</v>
      </c>
      <c r="F31" s="151" t="s">
        <v>1135</v>
      </c>
      <c r="G31" s="157">
        <v>1</v>
      </c>
      <c r="H31" s="158">
        <v>550000</v>
      </c>
      <c r="I31" s="158">
        <v>550000</v>
      </c>
      <c r="J31" s="159">
        <v>676500</v>
      </c>
      <c r="K31" s="164" t="s">
        <v>739</v>
      </c>
    </row>
    <row r="32" spans="1:11" ht="53.25" customHeight="1">
      <c r="A32" s="155">
        <v>19</v>
      </c>
      <c r="B32" s="156" t="s">
        <v>1358</v>
      </c>
      <c r="C32" s="156" t="s">
        <v>1359</v>
      </c>
      <c r="D32" s="156" t="s">
        <v>1360</v>
      </c>
      <c r="E32" s="160">
        <v>9</v>
      </c>
      <c r="F32" s="151" t="s">
        <v>1135</v>
      </c>
      <c r="G32" s="157">
        <v>1</v>
      </c>
      <c r="H32" s="158">
        <v>490000</v>
      </c>
      <c r="I32" s="158">
        <v>490000</v>
      </c>
      <c r="J32" s="159">
        <v>602700</v>
      </c>
      <c r="K32" s="157" t="s">
        <v>739</v>
      </c>
    </row>
    <row r="33" spans="1:11" ht="53.25" customHeight="1">
      <c r="A33" s="155">
        <v>20</v>
      </c>
      <c r="B33" s="156" t="s">
        <v>1361</v>
      </c>
      <c r="C33" s="156" t="s">
        <v>1362</v>
      </c>
      <c r="D33" s="156" t="s">
        <v>1363</v>
      </c>
      <c r="E33" s="160">
        <v>9</v>
      </c>
      <c r="F33" s="151" t="s">
        <v>1135</v>
      </c>
      <c r="G33" s="157">
        <v>1</v>
      </c>
      <c r="H33" s="158">
        <v>160000</v>
      </c>
      <c r="I33" s="158">
        <v>160000</v>
      </c>
      <c r="J33" s="159">
        <v>196800</v>
      </c>
      <c r="K33" s="157" t="s">
        <v>739</v>
      </c>
    </row>
    <row r="34" spans="1:11" ht="53.25" customHeight="1">
      <c r="A34" s="155">
        <v>21</v>
      </c>
      <c r="B34" s="156" t="s">
        <v>1364</v>
      </c>
      <c r="C34" s="156" t="s">
        <v>1365</v>
      </c>
      <c r="D34" s="156" t="s">
        <v>1366</v>
      </c>
      <c r="E34" s="160">
        <v>9</v>
      </c>
      <c r="F34" s="151" t="s">
        <v>1135</v>
      </c>
      <c r="G34" s="157">
        <v>1</v>
      </c>
      <c r="H34" s="158">
        <v>2200000</v>
      </c>
      <c r="I34" s="158">
        <v>2200000</v>
      </c>
      <c r="J34" s="157">
        <v>2706000</v>
      </c>
      <c r="K34" s="157" t="s">
        <v>739</v>
      </c>
    </row>
    <row r="35" spans="1:11" ht="53.25" customHeight="1">
      <c r="A35" s="155">
        <v>22</v>
      </c>
      <c r="B35" s="156" t="s">
        <v>1367</v>
      </c>
      <c r="C35" s="156" t="s">
        <v>1368</v>
      </c>
      <c r="D35" s="156" t="s">
        <v>1369</v>
      </c>
      <c r="E35" s="160">
        <v>9</v>
      </c>
      <c r="F35" s="151" t="s">
        <v>1135</v>
      </c>
      <c r="G35" s="157">
        <v>1</v>
      </c>
      <c r="H35" s="158">
        <v>150000</v>
      </c>
      <c r="I35" s="158">
        <v>150000</v>
      </c>
      <c r="J35" s="157">
        <v>184500</v>
      </c>
      <c r="K35" s="157" t="s">
        <v>1370</v>
      </c>
    </row>
    <row r="36" spans="1:11" ht="53.25" customHeight="1">
      <c r="A36" s="155"/>
      <c r="B36" s="156"/>
      <c r="C36" s="156"/>
      <c r="D36" s="156"/>
      <c r="E36" s="160"/>
      <c r="F36" s="151"/>
      <c r="G36" s="157"/>
      <c r="H36" s="158"/>
      <c r="I36" s="158"/>
      <c r="J36" s="157"/>
      <c r="K36" s="157"/>
    </row>
    <row r="37" spans="1:11" ht="53.25" customHeight="1">
      <c r="A37" s="155"/>
      <c r="B37" s="156"/>
      <c r="C37" s="156"/>
      <c r="D37" s="156"/>
      <c r="E37" s="160"/>
      <c r="F37" s="151"/>
      <c r="G37" s="157"/>
      <c r="H37" s="158"/>
      <c r="I37" s="158"/>
      <c r="J37" s="157"/>
      <c r="K37" s="157"/>
    </row>
    <row r="38" spans="1:11" ht="53.25" customHeight="1">
      <c r="A38" s="155"/>
      <c r="B38" s="156"/>
      <c r="C38" s="156"/>
      <c r="D38" s="156"/>
      <c r="E38" s="160"/>
      <c r="F38" s="151"/>
      <c r="G38" s="157"/>
      <c r="H38" s="158"/>
      <c r="I38" s="158"/>
      <c r="J38" s="157"/>
      <c r="K38" s="157"/>
    </row>
    <row r="39" spans="1:11" ht="53.25" customHeight="1">
      <c r="A39" s="155"/>
      <c r="B39" s="156"/>
      <c r="C39" s="156"/>
      <c r="D39" s="156"/>
      <c r="E39" s="160"/>
      <c r="F39" s="151"/>
      <c r="G39" s="157"/>
      <c r="H39" s="158"/>
      <c r="I39" s="158"/>
      <c r="J39" s="157"/>
      <c r="K39" s="157"/>
    </row>
    <row r="40" spans="1:11" ht="53.25" customHeight="1">
      <c r="A40" s="155"/>
      <c r="B40" s="156"/>
      <c r="C40" s="156"/>
      <c r="D40" s="156"/>
      <c r="E40" s="160"/>
      <c r="F40" s="151"/>
      <c r="G40" s="157"/>
      <c r="H40" s="158"/>
      <c r="I40" s="158"/>
      <c r="J40" s="157"/>
      <c r="K40" s="157"/>
    </row>
    <row r="41" spans="1:11" ht="53.25" customHeight="1">
      <c r="A41" s="155"/>
      <c r="B41" s="156"/>
      <c r="C41" s="156"/>
      <c r="D41" s="156"/>
      <c r="E41" s="160"/>
      <c r="F41" s="151"/>
      <c r="G41" s="157"/>
      <c r="H41" s="158"/>
      <c r="I41" s="158"/>
      <c r="J41" s="157"/>
      <c r="K41" s="157"/>
    </row>
    <row r="42" spans="1:11" ht="53.25" customHeight="1">
      <c r="A42" s="155"/>
      <c r="B42" s="156"/>
      <c r="C42" s="156"/>
      <c r="D42" s="156"/>
      <c r="E42" s="160"/>
      <c r="F42" s="151"/>
      <c r="G42" s="157"/>
      <c r="H42" s="158"/>
      <c r="I42" s="158"/>
      <c r="J42" s="157"/>
      <c r="K42" s="157"/>
    </row>
    <row r="43" spans="1:11" ht="53.25" customHeight="1">
      <c r="A43" s="155"/>
      <c r="B43" s="156"/>
      <c r="C43" s="156"/>
      <c r="D43" s="156"/>
      <c r="E43" s="160"/>
      <c r="F43" s="151"/>
      <c r="G43" s="157"/>
      <c r="H43" s="158"/>
      <c r="I43" s="158"/>
      <c r="J43" s="157"/>
      <c r="K43" s="157"/>
    </row>
    <row r="44" spans="1:11" ht="53.25" customHeight="1">
      <c r="A44" s="155"/>
      <c r="B44" s="156"/>
      <c r="C44" s="156"/>
      <c r="D44" s="156"/>
      <c r="E44" s="160"/>
      <c r="F44" s="151"/>
      <c r="G44" s="157"/>
      <c r="H44" s="158"/>
      <c r="I44" s="158"/>
      <c r="J44" s="157"/>
      <c r="K44" s="157"/>
    </row>
    <row r="45" spans="1:11" ht="53.25" customHeight="1">
      <c r="A45" s="155"/>
      <c r="B45" s="156"/>
      <c r="C45" s="156"/>
      <c r="D45" s="156"/>
      <c r="E45" s="160"/>
      <c r="F45" s="151"/>
      <c r="G45" s="157"/>
      <c r="H45" s="158"/>
      <c r="I45" s="158"/>
      <c r="J45" s="157"/>
      <c r="K45" s="157"/>
    </row>
    <row r="46" spans="1:11" ht="53.25" customHeight="1">
      <c r="A46" s="155"/>
      <c r="B46" s="156"/>
      <c r="C46" s="156"/>
      <c r="D46" s="156"/>
      <c r="E46" s="160"/>
      <c r="F46" s="151"/>
      <c r="G46" s="157"/>
      <c r="H46" s="158"/>
      <c r="I46" s="158"/>
      <c r="J46" s="157"/>
      <c r="K46" s="157"/>
    </row>
    <row r="47" spans="1:11" ht="53.25" customHeight="1">
      <c r="A47" s="155"/>
      <c r="B47" s="156"/>
      <c r="C47" s="156"/>
      <c r="D47" s="156"/>
      <c r="E47" s="160"/>
      <c r="F47" s="151"/>
      <c r="G47" s="157"/>
      <c r="H47" s="158"/>
      <c r="I47" s="158"/>
      <c r="J47" s="157"/>
      <c r="K47" s="157"/>
    </row>
    <row r="48" spans="1:11" ht="53.25" customHeight="1">
      <c r="A48" s="155"/>
      <c r="B48" s="156"/>
      <c r="C48" s="156"/>
      <c r="D48" s="156"/>
      <c r="E48" s="160"/>
      <c r="F48" s="151"/>
      <c r="G48" s="157"/>
      <c r="H48" s="158"/>
      <c r="I48" s="158"/>
      <c r="J48" s="157"/>
      <c r="K48" s="157"/>
    </row>
    <row r="49" spans="1:11" ht="53.25" customHeight="1">
      <c r="A49" s="155"/>
      <c r="B49" s="156"/>
      <c r="C49" s="156"/>
      <c r="D49" s="156"/>
      <c r="E49" s="160"/>
      <c r="F49" s="151"/>
      <c r="G49" s="157"/>
      <c r="H49" s="158"/>
      <c r="I49" s="158"/>
      <c r="J49" s="157"/>
      <c r="K49" s="157"/>
    </row>
    <row r="50" spans="1:11" ht="53.25" customHeight="1">
      <c r="A50" s="155"/>
      <c r="B50" s="156"/>
      <c r="C50" s="156"/>
      <c r="D50" s="156"/>
      <c r="E50" s="160"/>
      <c r="F50" s="151"/>
      <c r="G50" s="157"/>
      <c r="H50" s="158"/>
      <c r="I50" s="158"/>
      <c r="J50" s="157"/>
      <c r="K50" s="157"/>
    </row>
    <row r="51" spans="1:11" ht="53.25" customHeight="1">
      <c r="A51" s="155"/>
      <c r="B51" s="156"/>
      <c r="C51" s="156"/>
      <c r="D51" s="156"/>
      <c r="E51" s="160"/>
      <c r="F51" s="151"/>
      <c r="G51" s="157"/>
      <c r="H51" s="158"/>
      <c r="I51" s="158"/>
      <c r="J51" s="157"/>
      <c r="K51" s="157"/>
    </row>
    <row r="52" spans="1:11" ht="53.25" customHeight="1">
      <c r="A52" s="155"/>
      <c r="B52" s="156"/>
      <c r="C52" s="156"/>
      <c r="D52" s="156"/>
      <c r="E52" s="160"/>
      <c r="F52" s="151"/>
      <c r="G52" s="157"/>
      <c r="H52" s="158"/>
      <c r="I52" s="158"/>
      <c r="J52" s="157"/>
      <c r="K52" s="157"/>
    </row>
    <row r="53" spans="1:11" ht="53.25" customHeight="1">
      <c r="A53" s="155"/>
      <c r="B53" s="156"/>
      <c r="C53" s="156"/>
      <c r="D53" s="156"/>
      <c r="E53" s="160"/>
      <c r="F53" s="151"/>
      <c r="G53" s="157"/>
      <c r="H53" s="158"/>
      <c r="I53" s="158"/>
      <c r="J53" s="157"/>
      <c r="K53" s="157"/>
    </row>
    <row r="54" spans="1:11" ht="53.25" customHeight="1">
      <c r="A54" s="155"/>
      <c r="B54" s="156"/>
      <c r="C54" s="156"/>
      <c r="D54" s="156"/>
      <c r="E54" s="160"/>
      <c r="F54" s="151"/>
      <c r="G54" s="157"/>
      <c r="H54" s="158"/>
      <c r="I54" s="158"/>
      <c r="J54" s="157"/>
      <c r="K54" s="157"/>
    </row>
    <row r="55" spans="1:11" ht="53.25" customHeight="1">
      <c r="A55" s="155"/>
      <c r="B55" s="156"/>
      <c r="C55" s="156"/>
      <c r="D55" s="156"/>
      <c r="E55" s="160"/>
      <c r="F55" s="151"/>
      <c r="G55" s="157"/>
      <c r="H55" s="158"/>
      <c r="I55" s="158"/>
      <c r="J55" s="157"/>
      <c r="K55" s="157"/>
    </row>
    <row r="56" spans="1:11" ht="53.25" customHeight="1">
      <c r="A56" s="155"/>
      <c r="B56" s="156"/>
      <c r="C56" s="156"/>
      <c r="D56" s="156"/>
      <c r="E56" s="160"/>
      <c r="F56" s="151"/>
      <c r="G56" s="157"/>
      <c r="H56" s="158"/>
      <c r="I56" s="158"/>
      <c r="J56" s="157"/>
      <c r="K56" s="157"/>
    </row>
    <row r="57" spans="1:11" ht="53.25" customHeight="1">
      <c r="A57" s="155"/>
      <c r="B57" s="156"/>
      <c r="C57" s="156"/>
      <c r="D57" s="156"/>
      <c r="E57" s="160"/>
      <c r="F57" s="151"/>
      <c r="G57" s="157"/>
      <c r="H57" s="158"/>
      <c r="I57" s="158"/>
      <c r="J57" s="157"/>
      <c r="K57" s="157"/>
    </row>
    <row r="58" spans="1:11" ht="53.25" customHeight="1">
      <c r="A58" s="155"/>
      <c r="B58" s="156"/>
      <c r="C58" s="156"/>
      <c r="D58" s="156"/>
      <c r="E58" s="160"/>
      <c r="F58" s="151"/>
      <c r="G58" s="157"/>
      <c r="H58" s="158"/>
      <c r="I58" s="158"/>
      <c r="J58" s="157"/>
      <c r="K58" s="157"/>
    </row>
    <row r="59" spans="1:11" ht="53.25" customHeight="1">
      <c r="A59" s="155"/>
      <c r="B59" s="156"/>
      <c r="C59" s="156"/>
      <c r="D59" s="156"/>
      <c r="E59" s="160"/>
      <c r="F59" s="151"/>
      <c r="G59" s="157"/>
      <c r="H59" s="165"/>
      <c r="I59" s="165"/>
      <c r="J59" s="160"/>
      <c r="K59" s="160"/>
    </row>
    <row r="60" spans="1:11" ht="53.25" customHeight="1">
      <c r="A60" s="155"/>
      <c r="B60" s="156"/>
      <c r="C60" s="156"/>
      <c r="D60" s="156"/>
      <c r="E60" s="160"/>
      <c r="F60" s="151"/>
      <c r="G60" s="157"/>
      <c r="H60" s="165"/>
      <c r="I60" s="165"/>
      <c r="J60" s="160"/>
      <c r="K60" s="160"/>
    </row>
    <row r="61" spans="1:11" ht="53.25" customHeight="1">
      <c r="A61" s="155"/>
      <c r="B61" s="156"/>
      <c r="C61" s="156"/>
      <c r="D61" s="156"/>
      <c r="E61" s="160"/>
      <c r="F61" s="151"/>
      <c r="G61" s="157"/>
      <c r="H61" s="165"/>
      <c r="I61" s="165"/>
      <c r="J61" s="160"/>
      <c r="K61" s="160"/>
    </row>
    <row r="62" spans="1:11" ht="53.25" customHeight="1">
      <c r="A62" s="155"/>
      <c r="B62" s="156"/>
      <c r="C62" s="156"/>
      <c r="D62" s="156"/>
      <c r="E62" s="160"/>
      <c r="F62" s="151"/>
      <c r="G62" s="157"/>
      <c r="H62" s="165"/>
      <c r="I62" s="165"/>
      <c r="J62" s="160"/>
      <c r="K62" s="160"/>
    </row>
    <row r="63" spans="1:11" ht="53.25" customHeight="1">
      <c r="A63" s="155"/>
      <c r="B63" s="156"/>
      <c r="C63" s="156"/>
      <c r="D63" s="156"/>
      <c r="E63" s="160"/>
      <c r="F63" s="151"/>
      <c r="G63" s="157"/>
      <c r="H63" s="165"/>
      <c r="I63" s="165"/>
      <c r="J63" s="160"/>
      <c r="K63" s="160"/>
    </row>
    <row r="64" spans="1:11" ht="53.25" customHeight="1">
      <c r="A64" s="155"/>
      <c r="B64" s="156"/>
      <c r="C64" s="156"/>
      <c r="D64" s="156"/>
      <c r="E64" s="160"/>
      <c r="F64" s="151"/>
      <c r="G64" s="157"/>
      <c r="H64" s="165"/>
      <c r="I64" s="165"/>
      <c r="J64" s="160"/>
      <c r="K64" s="160"/>
    </row>
    <row r="65" spans="1:11" ht="53.25" customHeight="1">
      <c r="A65" s="155"/>
      <c r="B65" s="160"/>
      <c r="C65" s="160"/>
      <c r="D65" s="160"/>
      <c r="E65" s="160"/>
      <c r="F65" s="160"/>
      <c r="G65" s="160"/>
      <c r="H65" s="165"/>
      <c r="I65" s="165"/>
      <c r="J65" s="160"/>
      <c r="K65" s="160"/>
    </row>
  </sheetData>
  <mergeCells count="15">
    <mergeCell ref="J11:J12"/>
    <mergeCell ref="K11:K12"/>
    <mergeCell ref="A1:I1"/>
    <mergeCell ref="A3:H3"/>
    <mergeCell ref="A4:B4"/>
    <mergeCell ref="C4:H4"/>
    <mergeCell ref="A11:A12"/>
    <mergeCell ref="B11:B12"/>
    <mergeCell ref="C11:C12"/>
    <mergeCell ref="D11:D12"/>
    <mergeCell ref="E11:E12"/>
    <mergeCell ref="F11:F12"/>
    <mergeCell ref="G11:G12"/>
    <mergeCell ref="H11:H12"/>
    <mergeCell ref="I11:I12"/>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Arkusz28"/>
  <dimension ref="A1:A3"/>
  <sheetViews>
    <sheetView workbookViewId="0">
      <selection activeCell="A4" sqref="A4"/>
    </sheetView>
  </sheetViews>
  <sheetFormatPr defaultColWidth="11.42578125" defaultRowHeight="15"/>
  <sheetData>
    <row r="1" spans="1:1">
      <c r="A1" t="s">
        <v>1371</v>
      </c>
    </row>
    <row r="2" spans="1:1">
      <c r="A2" t="s">
        <v>1372</v>
      </c>
    </row>
    <row r="3" spans="1:1">
      <c r="A3" t="s">
        <v>1373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8">
    <pageSetUpPr fitToPage="1"/>
  </sheetPr>
  <dimension ref="A1:L43"/>
  <sheetViews>
    <sheetView topLeftCell="A25" zoomScale="85" zoomScaleNormal="85" workbookViewId="0">
      <selection activeCell="B7" sqref="B7:G32"/>
    </sheetView>
  </sheetViews>
  <sheetFormatPr defaultColWidth="8.85546875" defaultRowHeight="15"/>
  <cols>
    <col min="1" max="1" width="4.85546875" style="169" customWidth="1"/>
    <col min="2" max="2" width="53" style="169" customWidth="1"/>
    <col min="3" max="5" width="13.28515625" style="169" customWidth="1"/>
    <col min="6" max="6" width="31.85546875" style="169" customWidth="1"/>
    <col min="7" max="7" width="32.42578125" style="169" customWidth="1"/>
    <col min="8" max="8" width="48.42578125" style="169" customWidth="1"/>
    <col min="9" max="11" width="13.28515625" style="169" customWidth="1"/>
    <col min="12" max="12" width="12.42578125" style="169" bestFit="1" customWidth="1"/>
    <col min="13" max="16384" width="8.85546875" style="169"/>
  </cols>
  <sheetData>
    <row r="1" spans="1:11" ht="15.75" thickBot="1">
      <c r="A1" s="169" t="s">
        <v>156</v>
      </c>
    </row>
    <row r="2" spans="1:11" ht="15.75" thickBot="1">
      <c r="A2" s="169" t="s">
        <v>94</v>
      </c>
      <c r="B2" s="390" t="s">
        <v>95</v>
      </c>
      <c r="C2" s="391"/>
      <c r="D2" s="391"/>
      <c r="E2" s="391"/>
      <c r="F2" s="391"/>
      <c r="G2" s="391"/>
      <c r="H2" s="392"/>
    </row>
    <row r="3" spans="1:11" ht="15.75" thickBot="1">
      <c r="B3" s="274"/>
      <c r="C3" s="274"/>
      <c r="D3" s="274"/>
      <c r="E3" s="274"/>
      <c r="F3" s="274"/>
      <c r="G3" s="274"/>
      <c r="H3" s="274"/>
    </row>
    <row r="4" spans="1:11" ht="15.75" thickBot="1">
      <c r="B4" s="274"/>
      <c r="C4" s="274"/>
      <c r="D4" s="274"/>
      <c r="E4" s="274"/>
      <c r="F4" s="274"/>
      <c r="G4" s="274"/>
      <c r="H4" s="274"/>
    </row>
    <row r="5" spans="1:11">
      <c r="B5" s="393"/>
      <c r="C5" s="393"/>
      <c r="D5" s="393"/>
      <c r="E5" s="393"/>
      <c r="F5" s="393"/>
      <c r="G5" s="393"/>
      <c r="H5" s="393"/>
    </row>
    <row r="6" spans="1:11" s="264" customFormat="1" ht="63.75" customHeight="1" thickBot="1">
      <c r="A6" s="171" t="s">
        <v>98</v>
      </c>
      <c r="B6" s="264" t="s">
        <v>99</v>
      </c>
      <c r="C6" s="264" t="s">
        <v>100</v>
      </c>
      <c r="D6" s="264" t="s">
        <v>157</v>
      </c>
      <c r="E6" s="264" t="s">
        <v>158</v>
      </c>
      <c r="F6" s="264" t="s">
        <v>159</v>
      </c>
      <c r="G6" s="264" t="s">
        <v>160</v>
      </c>
      <c r="H6" s="264" t="s">
        <v>161</v>
      </c>
      <c r="I6" s="265" t="s">
        <v>162</v>
      </c>
      <c r="J6" s="266" t="s">
        <v>163</v>
      </c>
      <c r="K6" s="267" t="s">
        <v>91</v>
      </c>
    </row>
    <row r="7" spans="1:11" ht="15.75" thickTop="1">
      <c r="A7" s="169">
        <v>1</v>
      </c>
      <c r="B7" s="260" t="s">
        <v>106</v>
      </c>
      <c r="C7" s="169" t="s">
        <v>107</v>
      </c>
      <c r="F7" s="268"/>
      <c r="H7" s="269" t="s">
        <v>164</v>
      </c>
    </row>
    <row r="8" spans="1:11" ht="30">
      <c r="A8" s="169">
        <v>2</v>
      </c>
      <c r="B8" s="260" t="s">
        <v>112</v>
      </c>
      <c r="C8" s="169" t="s">
        <v>107</v>
      </c>
      <c r="H8" s="270" t="s">
        <v>165</v>
      </c>
    </row>
    <row r="9" spans="1:11" ht="57" customHeight="1">
      <c r="A9" s="169">
        <v>3</v>
      </c>
      <c r="B9" s="260" t="s">
        <v>113</v>
      </c>
      <c r="C9" s="169" t="s">
        <v>107</v>
      </c>
      <c r="H9" s="270" t="s">
        <v>166</v>
      </c>
    </row>
    <row r="10" spans="1:11">
      <c r="A10" s="169">
        <v>4</v>
      </c>
      <c r="B10" s="260" t="s">
        <v>115</v>
      </c>
      <c r="C10" s="169" t="s">
        <v>107</v>
      </c>
      <c r="H10" s="269" t="s">
        <v>167</v>
      </c>
    </row>
    <row r="11" spans="1:11">
      <c r="A11" s="169">
        <v>5</v>
      </c>
      <c r="B11" s="260" t="s">
        <v>118</v>
      </c>
      <c r="C11" s="169" t="s">
        <v>107</v>
      </c>
    </row>
    <row r="12" spans="1:11">
      <c r="A12" s="169">
        <v>6</v>
      </c>
      <c r="B12" s="260" t="s">
        <v>119</v>
      </c>
      <c r="C12" s="169" t="s">
        <v>107</v>
      </c>
    </row>
    <row r="13" spans="1:11" ht="30.95" customHeight="1">
      <c r="A13" s="169">
        <v>7</v>
      </c>
      <c r="B13" s="261" t="s">
        <v>120</v>
      </c>
      <c r="C13" s="169" t="s">
        <v>107</v>
      </c>
    </row>
    <row r="14" spans="1:11">
      <c r="A14" s="169">
        <v>8</v>
      </c>
      <c r="B14" s="260" t="s">
        <v>121</v>
      </c>
      <c r="C14" s="169" t="s">
        <v>107</v>
      </c>
    </row>
    <row r="15" spans="1:11">
      <c r="A15" s="169">
        <v>9</v>
      </c>
      <c r="B15" s="260" t="s">
        <v>123</v>
      </c>
      <c r="C15" s="169" t="s">
        <v>107</v>
      </c>
    </row>
    <row r="16" spans="1:11" ht="18" customHeight="1">
      <c r="A16" s="169">
        <v>10</v>
      </c>
      <c r="B16" s="261" t="s">
        <v>124</v>
      </c>
      <c r="C16" s="169" t="s">
        <v>107</v>
      </c>
    </row>
    <row r="17" spans="1:12" ht="33.950000000000003" customHeight="1">
      <c r="A17" s="169">
        <v>11</v>
      </c>
      <c r="B17" s="261" t="s">
        <v>125</v>
      </c>
      <c r="C17" s="169" t="s">
        <v>107</v>
      </c>
    </row>
    <row r="18" spans="1:12" ht="30" customHeight="1">
      <c r="A18" s="169">
        <v>12</v>
      </c>
      <c r="B18" s="260" t="s">
        <v>126</v>
      </c>
      <c r="C18" s="169" t="s">
        <v>107</v>
      </c>
      <c r="G18" s="264" t="s">
        <v>168</v>
      </c>
    </row>
    <row r="19" spans="1:12" ht="51" customHeight="1">
      <c r="A19" s="169">
        <v>13</v>
      </c>
      <c r="B19" s="260" t="s">
        <v>129</v>
      </c>
      <c r="C19" s="169" t="s">
        <v>107</v>
      </c>
      <c r="G19" s="264" t="s">
        <v>168</v>
      </c>
    </row>
    <row r="20" spans="1:12">
      <c r="A20" s="169">
        <v>14</v>
      </c>
      <c r="B20" s="260" t="s">
        <v>131</v>
      </c>
      <c r="C20" s="169" t="s">
        <v>107</v>
      </c>
    </row>
    <row r="21" spans="1:12" ht="30.95" customHeight="1">
      <c r="A21" s="169">
        <v>15</v>
      </c>
      <c r="B21" s="261" t="s">
        <v>133</v>
      </c>
      <c r="C21" s="169" t="s">
        <v>107</v>
      </c>
    </row>
    <row r="22" spans="1:12" ht="20.100000000000001" customHeight="1">
      <c r="A22" s="169">
        <v>16</v>
      </c>
      <c r="B22" s="261" t="s">
        <v>134</v>
      </c>
      <c r="C22" s="169" t="s">
        <v>107</v>
      </c>
    </row>
    <row r="23" spans="1:12">
      <c r="A23" s="169">
        <v>17</v>
      </c>
      <c r="B23" s="260"/>
    </row>
    <row r="24" spans="1:12">
      <c r="A24" s="169">
        <v>18</v>
      </c>
      <c r="B24" s="260"/>
    </row>
    <row r="25" spans="1:12">
      <c r="A25" s="169">
        <v>19</v>
      </c>
      <c r="B25" s="260"/>
    </row>
    <row r="26" spans="1:12" ht="29.1" customHeight="1">
      <c r="A26" s="169">
        <v>20</v>
      </c>
      <c r="B26" s="261" t="s">
        <v>135</v>
      </c>
      <c r="C26" s="169" t="s">
        <v>136</v>
      </c>
      <c r="D26" s="169" t="s">
        <v>169</v>
      </c>
      <c r="E26" s="169" t="s">
        <v>170</v>
      </c>
      <c r="F26" s="262">
        <v>3000000</v>
      </c>
      <c r="G26" s="169" t="s">
        <v>171</v>
      </c>
      <c r="H26" s="263"/>
    </row>
    <row r="27" spans="1:12" ht="105.95" customHeight="1">
      <c r="A27" s="169">
        <v>21</v>
      </c>
      <c r="B27" s="271" t="s">
        <v>138</v>
      </c>
      <c r="C27" s="169" t="s">
        <v>136</v>
      </c>
      <c r="D27" s="169" t="s">
        <v>169</v>
      </c>
      <c r="E27" s="169" t="s">
        <v>170</v>
      </c>
      <c r="F27" s="262">
        <v>3000000</v>
      </c>
      <c r="G27" s="169" t="s">
        <v>172</v>
      </c>
    </row>
    <row r="28" spans="1:12" ht="141.75">
      <c r="A28" s="169">
        <v>22</v>
      </c>
      <c r="B28" s="271" t="s">
        <v>141</v>
      </c>
      <c r="C28" s="169" t="s">
        <v>136</v>
      </c>
      <c r="D28" s="169" t="s">
        <v>169</v>
      </c>
      <c r="E28" s="169" t="s">
        <v>173</v>
      </c>
      <c r="F28" s="262">
        <v>2600000</v>
      </c>
      <c r="G28" s="169" t="s">
        <v>172</v>
      </c>
    </row>
    <row r="29" spans="1:12" ht="84" customHeight="1">
      <c r="A29" s="169">
        <v>23</v>
      </c>
      <c r="B29" s="271" t="s">
        <v>144</v>
      </c>
      <c r="C29" s="169" t="s">
        <v>136</v>
      </c>
      <c r="D29" s="169" t="s">
        <v>169</v>
      </c>
      <c r="E29" s="169" t="s">
        <v>173</v>
      </c>
      <c r="F29" s="262">
        <v>1200000</v>
      </c>
    </row>
    <row r="30" spans="1:12" ht="75">
      <c r="A30" s="169">
        <v>24</v>
      </c>
      <c r="B30" s="261" t="s">
        <v>148</v>
      </c>
      <c r="C30" s="169" t="s">
        <v>136</v>
      </c>
      <c r="D30" s="169" t="s">
        <v>169</v>
      </c>
      <c r="E30" s="169" t="s">
        <v>173</v>
      </c>
      <c r="F30" s="262">
        <v>2150000</v>
      </c>
      <c r="G30" s="169" t="s">
        <v>172</v>
      </c>
    </row>
    <row r="31" spans="1:12" ht="78.75">
      <c r="A31" s="169">
        <v>25</v>
      </c>
      <c r="B31" s="271" t="s">
        <v>150</v>
      </c>
      <c r="C31" s="169" t="s">
        <v>136</v>
      </c>
      <c r="E31" s="169" t="s">
        <v>173</v>
      </c>
      <c r="F31" s="262">
        <v>250000</v>
      </c>
      <c r="G31" s="169" t="s">
        <v>172</v>
      </c>
    </row>
    <row r="32" spans="1:12" ht="47.25">
      <c r="A32" s="169">
        <v>26</v>
      </c>
      <c r="B32" s="271" t="s">
        <v>153</v>
      </c>
      <c r="C32" s="169" t="s">
        <v>136</v>
      </c>
      <c r="E32" s="169" t="s">
        <v>174</v>
      </c>
      <c r="F32" s="262">
        <v>250000</v>
      </c>
      <c r="J32" s="272"/>
      <c r="L32" s="273"/>
    </row>
    <row r="33" spans="1:6">
      <c r="A33" s="169">
        <v>44</v>
      </c>
      <c r="B33" s="260"/>
      <c r="F33" s="262"/>
    </row>
    <row r="34" spans="1:6">
      <c r="A34" s="169">
        <v>45</v>
      </c>
      <c r="B34" s="260"/>
      <c r="F34" s="262"/>
    </row>
    <row r="35" spans="1:6">
      <c r="A35" s="169">
        <v>46</v>
      </c>
      <c r="B35" s="260"/>
      <c r="F35" s="262"/>
    </row>
    <row r="36" spans="1:6">
      <c r="A36" s="169">
        <v>47</v>
      </c>
      <c r="B36" s="260"/>
      <c r="F36" s="262"/>
    </row>
    <row r="37" spans="1:6">
      <c r="A37" s="169">
        <v>48</v>
      </c>
      <c r="B37" s="260"/>
      <c r="F37" s="262"/>
    </row>
    <row r="38" spans="1:6">
      <c r="A38" s="169">
        <v>49</v>
      </c>
      <c r="B38" s="260"/>
      <c r="F38" s="262"/>
    </row>
    <row r="39" spans="1:6">
      <c r="A39" s="169">
        <v>50</v>
      </c>
      <c r="B39" s="260"/>
      <c r="F39" s="262"/>
    </row>
    <row r="40" spans="1:6">
      <c r="A40" s="169">
        <v>51</v>
      </c>
      <c r="B40" s="260"/>
    </row>
    <row r="41" spans="1:6">
      <c r="A41" s="169">
        <v>52</v>
      </c>
      <c r="B41" s="260"/>
    </row>
    <row r="42" spans="1:6">
      <c r="A42" s="169">
        <v>53</v>
      </c>
      <c r="B42" s="260"/>
    </row>
    <row r="43" spans="1:6">
      <c r="B43" s="260"/>
      <c r="F43" s="364">
        <f>SUBTOTAL(109,Tabela111[Planowany budżet])</f>
        <v>12450000</v>
      </c>
    </row>
  </sheetData>
  <mergeCells count="2">
    <mergeCell ref="B2:H2"/>
    <mergeCell ref="B5:H5"/>
  </mergeCells>
  <pageMargins left="0.25" right="0.25" top="0.75" bottom="0.75" header="0.3" footer="0.3"/>
  <pageSetup paperSize="9" scale="43" orientation="landscape" copies="3" r:id="rId1"/>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Arkusz5">
    <pageSetUpPr fitToPage="1"/>
  </sheetPr>
  <dimension ref="A1:T24"/>
  <sheetViews>
    <sheetView zoomScale="55" zoomScaleNormal="73" workbookViewId="0">
      <selection activeCell="Q15" sqref="Q15"/>
    </sheetView>
  </sheetViews>
  <sheetFormatPr defaultColWidth="9.140625" defaultRowHeight="14.25"/>
  <cols>
    <col min="1" max="1" width="6.28515625" style="6" customWidth="1"/>
    <col min="2" max="2" width="23.7109375" style="6" customWidth="1"/>
    <col min="3" max="3" width="23.85546875" style="6" customWidth="1"/>
    <col min="4" max="4" width="42" style="6" customWidth="1"/>
    <col min="5" max="5" width="42" style="41" customWidth="1"/>
    <col min="6" max="6" width="32.28515625" style="6" customWidth="1"/>
    <col min="7" max="7" width="34" style="6" customWidth="1"/>
    <col min="8" max="9" width="21.42578125" style="6" customWidth="1"/>
    <col min="10" max="10" width="20.140625" style="6" customWidth="1"/>
    <col min="11" max="11" width="49.7109375" style="6" customWidth="1"/>
    <col min="12" max="12" width="53.42578125" style="6" customWidth="1"/>
    <col min="13" max="13" width="48.140625" style="6" customWidth="1"/>
    <col min="14" max="14" width="32.42578125" style="6" customWidth="1"/>
    <col min="15" max="15" width="18.42578125" style="6" customWidth="1"/>
    <col min="16" max="16" width="18" style="6" customWidth="1"/>
    <col min="17" max="17" width="9.140625" style="6"/>
    <col min="18" max="19" width="14.42578125" style="6" bestFit="1" customWidth="1"/>
    <col min="20" max="16384" width="9.140625" style="6"/>
  </cols>
  <sheetData>
    <row r="1" spans="1:20" ht="28.5">
      <c r="A1" s="3" t="s">
        <v>1374</v>
      </c>
      <c r="B1" s="4" t="s">
        <v>1375</v>
      </c>
      <c r="C1" s="4" t="s">
        <v>1376</v>
      </c>
      <c r="D1" s="4" t="s">
        <v>1377</v>
      </c>
      <c r="E1" s="4" t="s">
        <v>1378</v>
      </c>
      <c r="F1" s="4" t="s">
        <v>1379</v>
      </c>
      <c r="G1" s="4" t="s">
        <v>1377</v>
      </c>
      <c r="H1" s="4" t="s">
        <v>1378</v>
      </c>
      <c r="I1" s="4" t="s">
        <v>1380</v>
      </c>
      <c r="J1" s="4" t="s">
        <v>1381</v>
      </c>
      <c r="K1" s="4" t="s">
        <v>710</v>
      </c>
      <c r="L1" s="5" t="s">
        <v>1382</v>
      </c>
      <c r="M1" s="4" t="s">
        <v>1377</v>
      </c>
      <c r="N1" s="4" t="s">
        <v>1378</v>
      </c>
    </row>
    <row r="2" spans="1:20" ht="50.1" customHeight="1">
      <c r="A2" s="406" t="s">
        <v>1383</v>
      </c>
      <c r="B2" s="406" t="s">
        <v>1384</v>
      </c>
      <c r="C2" s="407" t="s">
        <v>1385</v>
      </c>
      <c r="D2" s="413" t="s">
        <v>1386</v>
      </c>
      <c r="E2" s="409">
        <v>724113724</v>
      </c>
      <c r="F2" s="406" t="s">
        <v>1387</v>
      </c>
      <c r="G2" s="413" t="s">
        <v>1386</v>
      </c>
      <c r="H2" s="409">
        <v>724113724</v>
      </c>
      <c r="I2" s="414" t="s">
        <v>1388</v>
      </c>
      <c r="J2" s="7" t="s">
        <v>1389</v>
      </c>
      <c r="K2" s="8" t="s">
        <v>1390</v>
      </c>
      <c r="L2" s="9" t="s">
        <v>1391</v>
      </c>
      <c r="M2" s="10" t="s">
        <v>1392</v>
      </c>
      <c r="N2" s="11">
        <v>503027218</v>
      </c>
      <c r="O2" s="12"/>
      <c r="P2" s="12"/>
      <c r="Q2" s="13"/>
      <c r="R2" s="14"/>
      <c r="S2" s="13"/>
      <c r="T2" s="13"/>
    </row>
    <row r="3" spans="1:20" ht="50.1" customHeight="1">
      <c r="A3" s="406"/>
      <c r="B3" s="406"/>
      <c r="C3" s="407"/>
      <c r="D3" s="408"/>
      <c r="E3" s="406"/>
      <c r="F3" s="406"/>
      <c r="G3" s="408"/>
      <c r="H3" s="406"/>
      <c r="I3" s="406"/>
      <c r="J3" s="7" t="s">
        <v>1389</v>
      </c>
      <c r="K3" s="8" t="s">
        <v>1393</v>
      </c>
      <c r="L3" s="9" t="s">
        <v>1394</v>
      </c>
      <c r="M3" s="15" t="s">
        <v>1395</v>
      </c>
      <c r="N3" s="16" t="s">
        <v>1396</v>
      </c>
      <c r="O3" s="12"/>
      <c r="P3" s="12"/>
      <c r="Q3" s="13"/>
      <c r="R3" s="14"/>
      <c r="S3" s="13"/>
      <c r="T3" s="13"/>
    </row>
    <row r="4" spans="1:20" ht="50.1" customHeight="1">
      <c r="A4" s="406"/>
      <c r="B4" s="406"/>
      <c r="C4" s="407"/>
      <c r="D4" s="408"/>
      <c r="E4" s="406"/>
      <c r="F4" s="406"/>
      <c r="G4" s="408"/>
      <c r="H4" s="406"/>
      <c r="I4" s="406"/>
      <c r="J4" s="7" t="s">
        <v>1389</v>
      </c>
      <c r="K4" s="8" t="s">
        <v>1397</v>
      </c>
      <c r="L4" s="9" t="s">
        <v>1398</v>
      </c>
      <c r="M4" s="17" t="s">
        <v>1399</v>
      </c>
      <c r="N4" s="11">
        <v>515749921</v>
      </c>
      <c r="O4" s="12"/>
      <c r="P4" s="12"/>
      <c r="Q4" s="13"/>
      <c r="R4" s="13"/>
      <c r="S4" s="13"/>
      <c r="T4" s="13"/>
    </row>
    <row r="5" spans="1:20" ht="50.1" customHeight="1">
      <c r="A5" s="406"/>
      <c r="B5" s="406"/>
      <c r="C5" s="407"/>
      <c r="D5" s="408"/>
      <c r="E5" s="406"/>
      <c r="F5" s="406"/>
      <c r="G5" s="408"/>
      <c r="H5" s="406"/>
      <c r="I5" s="406"/>
      <c r="J5" s="7" t="s">
        <v>1389</v>
      </c>
      <c r="K5" s="8" t="s">
        <v>1400</v>
      </c>
      <c r="L5" s="9" t="s">
        <v>1401</v>
      </c>
      <c r="M5" s="15" t="s">
        <v>1402</v>
      </c>
      <c r="N5" s="11">
        <v>606166954</v>
      </c>
      <c r="O5" s="12"/>
      <c r="P5" s="12"/>
      <c r="Q5" s="14"/>
      <c r="R5" s="13"/>
      <c r="S5" s="13"/>
      <c r="T5" s="13"/>
    </row>
    <row r="6" spans="1:20" ht="50.1" customHeight="1">
      <c r="A6" s="406"/>
      <c r="B6" s="406"/>
      <c r="C6" s="407"/>
      <c r="D6" s="408"/>
      <c r="E6" s="406"/>
      <c r="F6" s="406"/>
      <c r="G6" s="408"/>
      <c r="H6" s="406"/>
      <c r="I6" s="406"/>
      <c r="J6" s="7" t="s">
        <v>1389</v>
      </c>
      <c r="K6" s="8" t="s">
        <v>1403</v>
      </c>
      <c r="L6" s="9" t="s">
        <v>1404</v>
      </c>
      <c r="M6" s="10" t="s">
        <v>1405</v>
      </c>
      <c r="N6" s="18">
        <v>515749912</v>
      </c>
      <c r="O6" s="12"/>
      <c r="P6" s="12"/>
      <c r="Q6" s="14"/>
      <c r="R6" s="14"/>
      <c r="S6" s="13"/>
      <c r="T6" s="13"/>
    </row>
    <row r="7" spans="1:20" ht="50.1" customHeight="1">
      <c r="A7" s="406"/>
      <c r="B7" s="406"/>
      <c r="C7" s="407"/>
      <c r="D7" s="408"/>
      <c r="E7" s="406"/>
      <c r="F7" s="406"/>
      <c r="G7" s="408"/>
      <c r="H7" s="406"/>
      <c r="I7" s="406"/>
      <c r="J7" s="7" t="s">
        <v>1389</v>
      </c>
      <c r="K7" s="8" t="s">
        <v>1406</v>
      </c>
      <c r="L7" s="19" t="s">
        <v>1407</v>
      </c>
      <c r="M7" s="10" t="s">
        <v>1408</v>
      </c>
      <c r="N7" s="20">
        <v>515749926</v>
      </c>
      <c r="O7" s="12"/>
      <c r="P7" s="12"/>
      <c r="Q7" s="14"/>
      <c r="R7" s="13"/>
      <c r="S7" s="13"/>
      <c r="T7" s="13"/>
    </row>
    <row r="8" spans="1:20" ht="50.1" customHeight="1">
      <c r="A8" s="406"/>
      <c r="B8" s="406"/>
      <c r="C8" s="407"/>
      <c r="D8" s="408"/>
      <c r="E8" s="406"/>
      <c r="F8" s="406"/>
      <c r="G8" s="408"/>
      <c r="H8" s="406"/>
      <c r="I8" s="406"/>
      <c r="J8" s="7" t="s">
        <v>1389</v>
      </c>
      <c r="K8" s="8" t="s">
        <v>1409</v>
      </c>
      <c r="L8" s="9" t="s">
        <v>1410</v>
      </c>
      <c r="M8" s="15" t="s">
        <v>1411</v>
      </c>
      <c r="N8" s="11">
        <v>667146519</v>
      </c>
      <c r="O8" s="12"/>
      <c r="P8" s="12"/>
      <c r="Q8" s="14"/>
      <c r="R8" s="13"/>
      <c r="S8" s="13"/>
      <c r="T8" s="13"/>
    </row>
    <row r="9" spans="1:20" ht="50.1" customHeight="1">
      <c r="A9" s="406"/>
      <c r="B9" s="406"/>
      <c r="C9" s="407"/>
      <c r="D9" s="408"/>
      <c r="E9" s="406"/>
      <c r="F9" s="406"/>
      <c r="G9" s="408"/>
      <c r="H9" s="406"/>
      <c r="I9" s="406"/>
      <c r="J9" s="7" t="s">
        <v>1389</v>
      </c>
      <c r="K9" s="21" t="s">
        <v>1412</v>
      </c>
      <c r="L9" s="9" t="s">
        <v>1413</v>
      </c>
      <c r="M9" s="10" t="s">
        <v>1414</v>
      </c>
      <c r="N9" s="11" t="s">
        <v>1415</v>
      </c>
      <c r="O9" s="12"/>
      <c r="P9" s="12"/>
      <c r="Q9" s="14"/>
      <c r="R9" s="13"/>
      <c r="S9" s="13"/>
      <c r="T9" s="13"/>
    </row>
    <row r="10" spans="1:20" ht="50.1" customHeight="1">
      <c r="A10" s="406"/>
      <c r="B10" s="406"/>
      <c r="C10" s="407"/>
      <c r="D10" s="408"/>
      <c r="E10" s="406"/>
      <c r="F10" s="406"/>
      <c r="G10" s="408"/>
      <c r="H10" s="406"/>
      <c r="I10" s="406"/>
      <c r="J10" s="22" t="s">
        <v>1416</v>
      </c>
      <c r="K10" s="23" t="s">
        <v>1417</v>
      </c>
      <c r="L10" s="9" t="s">
        <v>1418</v>
      </c>
      <c r="M10" s="15" t="s">
        <v>1419</v>
      </c>
      <c r="N10" s="16" t="s">
        <v>1420</v>
      </c>
      <c r="O10" s="12"/>
      <c r="P10" s="13"/>
      <c r="Q10" s="14"/>
      <c r="R10" s="13"/>
      <c r="S10" s="13"/>
      <c r="T10" s="13"/>
    </row>
    <row r="11" spans="1:20" ht="50.1" customHeight="1">
      <c r="A11" s="406" t="s">
        <v>1421</v>
      </c>
      <c r="B11" s="406" t="s">
        <v>1422</v>
      </c>
      <c r="C11" s="407" t="s">
        <v>1423</v>
      </c>
      <c r="D11" s="415" t="s">
        <v>1424</v>
      </c>
      <c r="E11" s="409">
        <v>663967166</v>
      </c>
      <c r="F11" s="406" t="s">
        <v>1425</v>
      </c>
      <c r="G11" s="408" t="s">
        <v>1426</v>
      </c>
      <c r="H11" s="411"/>
      <c r="I11" s="412" t="s">
        <v>1427</v>
      </c>
      <c r="J11" s="22" t="s">
        <v>1416</v>
      </c>
      <c r="K11" s="23" t="s">
        <v>1428</v>
      </c>
      <c r="L11" s="9" t="s">
        <v>1429</v>
      </c>
      <c r="M11" s="15" t="s">
        <v>1430</v>
      </c>
      <c r="N11" s="18">
        <v>661334691</v>
      </c>
      <c r="O11" s="12"/>
      <c r="P11" s="13"/>
      <c r="Q11" s="13"/>
      <c r="R11" s="13"/>
      <c r="S11" s="13"/>
      <c r="T11" s="13"/>
    </row>
    <row r="12" spans="1:20" ht="50.1" hidden="1" customHeight="1">
      <c r="A12" s="406"/>
      <c r="B12" s="406"/>
      <c r="C12" s="407"/>
      <c r="D12" s="415"/>
      <c r="E12" s="406"/>
      <c r="F12" s="406"/>
      <c r="G12" s="408"/>
      <c r="H12" s="411"/>
      <c r="I12" s="411"/>
      <c r="J12" s="22"/>
      <c r="K12" s="21"/>
      <c r="L12" s="9"/>
      <c r="M12" s="9"/>
      <c r="N12" s="11"/>
      <c r="O12" s="12"/>
      <c r="P12" s="24"/>
      <c r="Q12" s="13"/>
      <c r="R12" s="13"/>
      <c r="S12" s="13"/>
      <c r="T12" s="13"/>
    </row>
    <row r="13" spans="1:20" ht="50.1" customHeight="1">
      <c r="A13" s="406"/>
      <c r="B13" s="406"/>
      <c r="C13" s="407"/>
      <c r="D13" s="415"/>
      <c r="E13" s="406"/>
      <c r="F13" s="406"/>
      <c r="G13" s="408"/>
      <c r="H13" s="411"/>
      <c r="I13" s="411"/>
      <c r="J13" s="25" t="s">
        <v>1431</v>
      </c>
      <c r="K13" s="26" t="s">
        <v>1432</v>
      </c>
      <c r="L13" s="9" t="s">
        <v>1433</v>
      </c>
      <c r="M13" s="17" t="s">
        <v>1434</v>
      </c>
      <c r="N13" s="18">
        <v>609080290</v>
      </c>
      <c r="O13" s="12"/>
      <c r="P13" s="12"/>
      <c r="Q13" s="14"/>
      <c r="R13" s="13"/>
      <c r="S13" s="13"/>
      <c r="T13" s="13"/>
    </row>
    <row r="14" spans="1:20" ht="50.1" customHeight="1">
      <c r="A14" s="406"/>
      <c r="B14" s="406"/>
      <c r="C14" s="407"/>
      <c r="D14" s="415"/>
      <c r="E14" s="406"/>
      <c r="F14" s="406"/>
      <c r="G14" s="408"/>
      <c r="H14" s="411"/>
      <c r="I14" s="411"/>
      <c r="J14" s="25" t="s">
        <v>1431</v>
      </c>
      <c r="K14" s="8" t="s">
        <v>1435</v>
      </c>
      <c r="L14" s="9" t="s">
        <v>1433</v>
      </c>
      <c r="M14" s="15" t="s">
        <v>1434</v>
      </c>
      <c r="N14" s="18">
        <v>609080290</v>
      </c>
      <c r="O14" s="12"/>
      <c r="P14" s="12"/>
      <c r="Q14" s="14"/>
      <c r="R14" s="13"/>
      <c r="S14" s="13"/>
      <c r="T14" s="13"/>
    </row>
    <row r="15" spans="1:20" ht="50.1" customHeight="1">
      <c r="A15" s="406" t="s">
        <v>1436</v>
      </c>
      <c r="B15" s="406" t="s">
        <v>1437</v>
      </c>
      <c r="C15" s="407" t="s">
        <v>1438</v>
      </c>
      <c r="D15" s="408" t="s">
        <v>1439</v>
      </c>
      <c r="E15" s="406" t="s">
        <v>1440</v>
      </c>
      <c r="F15" s="406" t="s">
        <v>1441</v>
      </c>
      <c r="G15" s="408" t="s">
        <v>1442</v>
      </c>
      <c r="H15" s="406" t="s">
        <v>1443</v>
      </c>
      <c r="I15" s="406" t="s">
        <v>1444</v>
      </c>
      <c r="J15" s="22" t="s">
        <v>1416</v>
      </c>
      <c r="K15" s="21" t="s">
        <v>1445</v>
      </c>
      <c r="L15" s="410" t="s">
        <v>1446</v>
      </c>
      <c r="M15" s="404" t="s">
        <v>1447</v>
      </c>
      <c r="N15" s="405">
        <v>509053025</v>
      </c>
      <c r="O15" s="12"/>
      <c r="P15" s="13"/>
      <c r="Q15" s="27"/>
      <c r="R15" s="13"/>
      <c r="S15" s="13"/>
      <c r="T15" s="13"/>
    </row>
    <row r="16" spans="1:20" ht="50.1" customHeight="1">
      <c r="A16" s="406"/>
      <c r="B16" s="406"/>
      <c r="C16" s="407"/>
      <c r="D16" s="408"/>
      <c r="E16" s="406"/>
      <c r="F16" s="406"/>
      <c r="G16" s="408"/>
      <c r="H16" s="406"/>
      <c r="I16" s="406"/>
      <c r="J16" s="28" t="s">
        <v>1448</v>
      </c>
      <c r="K16" s="21" t="s">
        <v>1449</v>
      </c>
      <c r="L16" s="410"/>
      <c r="M16" s="404"/>
      <c r="N16" s="405"/>
      <c r="O16" s="14"/>
      <c r="P16" s="13"/>
      <c r="Q16" s="14"/>
      <c r="R16" s="12"/>
      <c r="S16" s="12"/>
      <c r="T16" s="14"/>
    </row>
    <row r="17" spans="1:20" ht="50.1" customHeight="1">
      <c r="A17" s="29" t="s">
        <v>1450</v>
      </c>
      <c r="B17" s="29" t="s">
        <v>1451</v>
      </c>
      <c r="C17" s="30" t="s">
        <v>1452</v>
      </c>
      <c r="D17" s="29" t="s">
        <v>1453</v>
      </c>
      <c r="E17" s="31">
        <v>601367915</v>
      </c>
      <c r="F17" s="29" t="s">
        <v>1454</v>
      </c>
      <c r="G17" s="32" t="s">
        <v>1455</v>
      </c>
      <c r="H17" s="29" t="s">
        <v>1456</v>
      </c>
      <c r="I17" s="32" t="s">
        <v>1457</v>
      </c>
      <c r="J17" s="7" t="s">
        <v>1389</v>
      </c>
      <c r="K17" s="21" t="s">
        <v>1458</v>
      </c>
      <c r="L17" s="9" t="s">
        <v>1459</v>
      </c>
      <c r="M17" s="15" t="s">
        <v>1460</v>
      </c>
      <c r="N17" s="11">
        <v>605844344</v>
      </c>
      <c r="O17" s="12"/>
      <c r="P17" s="12"/>
      <c r="Q17" s="14"/>
      <c r="R17" s="13"/>
      <c r="S17" s="13"/>
      <c r="T17" s="13"/>
    </row>
    <row r="18" spans="1:20" ht="50.1" customHeight="1">
      <c r="A18" s="406" t="s">
        <v>1461</v>
      </c>
      <c r="B18" s="406" t="s">
        <v>1462</v>
      </c>
      <c r="C18" s="407" t="s">
        <v>1463</v>
      </c>
      <c r="D18" s="408" t="s">
        <v>1464</v>
      </c>
      <c r="E18" s="409">
        <v>887878791</v>
      </c>
      <c r="F18" s="406" t="s">
        <v>1465</v>
      </c>
      <c r="G18" s="408" t="s">
        <v>1466</v>
      </c>
      <c r="H18" s="409">
        <v>502080512</v>
      </c>
      <c r="I18" s="409" t="s">
        <v>1467</v>
      </c>
      <c r="J18" s="33" t="s">
        <v>1468</v>
      </c>
      <c r="K18" s="8" t="s">
        <v>1469</v>
      </c>
      <c r="L18" s="9" t="s">
        <v>1470</v>
      </c>
      <c r="M18" s="15" t="s">
        <v>1466</v>
      </c>
      <c r="N18" s="34" t="s">
        <v>1471</v>
      </c>
      <c r="O18" s="12"/>
      <c r="P18" s="12"/>
      <c r="Q18" s="14"/>
      <c r="R18" s="14"/>
      <c r="S18" s="13"/>
      <c r="T18" s="13"/>
    </row>
    <row r="19" spans="1:20" ht="50.1" customHeight="1">
      <c r="A19" s="406"/>
      <c r="B19" s="406"/>
      <c r="C19" s="407"/>
      <c r="D19" s="408"/>
      <c r="E19" s="406"/>
      <c r="F19" s="406"/>
      <c r="G19" s="408"/>
      <c r="H19" s="406"/>
      <c r="I19" s="406"/>
      <c r="J19" s="33" t="s">
        <v>1468</v>
      </c>
      <c r="K19" s="8" t="s">
        <v>1472</v>
      </c>
      <c r="L19" s="9" t="s">
        <v>1470</v>
      </c>
      <c r="M19" s="15" t="s">
        <v>1466</v>
      </c>
      <c r="N19" s="34" t="s">
        <v>1471</v>
      </c>
      <c r="O19" s="12"/>
      <c r="P19" s="12"/>
      <c r="Q19" s="14"/>
      <c r="R19" s="14"/>
      <c r="S19" s="13"/>
      <c r="T19" s="13"/>
    </row>
    <row r="20" spans="1:20" ht="50.1" customHeight="1">
      <c r="A20" s="406"/>
      <c r="B20" s="406"/>
      <c r="C20" s="407"/>
      <c r="D20" s="408"/>
      <c r="E20" s="406"/>
      <c r="F20" s="406"/>
      <c r="G20" s="408"/>
      <c r="H20" s="406"/>
      <c r="I20" s="406"/>
      <c r="J20" s="33" t="s">
        <v>1468</v>
      </c>
      <c r="K20" s="26" t="s">
        <v>1473</v>
      </c>
      <c r="L20" s="9" t="s">
        <v>1470</v>
      </c>
      <c r="M20" s="15" t="s">
        <v>1466</v>
      </c>
      <c r="N20" s="34" t="s">
        <v>1471</v>
      </c>
      <c r="O20" s="12"/>
      <c r="P20" s="12"/>
      <c r="Q20" s="14"/>
      <c r="R20" s="14"/>
      <c r="S20" s="13"/>
      <c r="T20" s="13"/>
    </row>
    <row r="21" spans="1:20" ht="50.1" customHeight="1">
      <c r="A21" s="406"/>
      <c r="B21" s="406"/>
      <c r="C21" s="407"/>
      <c r="D21" s="408"/>
      <c r="E21" s="406"/>
      <c r="F21" s="406"/>
      <c r="G21" s="408"/>
      <c r="H21" s="406"/>
      <c r="I21" s="406"/>
      <c r="J21" s="33" t="s">
        <v>1468</v>
      </c>
      <c r="K21" s="26" t="s">
        <v>1474</v>
      </c>
      <c r="L21" s="9" t="s">
        <v>1470</v>
      </c>
      <c r="M21" s="15" t="s">
        <v>1466</v>
      </c>
      <c r="N21" s="34" t="s">
        <v>1471</v>
      </c>
      <c r="O21" s="12"/>
      <c r="P21" s="12"/>
      <c r="Q21" s="14"/>
      <c r="R21" s="14"/>
      <c r="S21" s="13"/>
      <c r="T21" s="13"/>
    </row>
    <row r="22" spans="1:20" ht="50.1" customHeight="1">
      <c r="A22" s="29" t="s">
        <v>1475</v>
      </c>
      <c r="B22" s="29" t="s">
        <v>1476</v>
      </c>
      <c r="C22" s="30" t="s">
        <v>1477</v>
      </c>
      <c r="D22" s="35" t="s">
        <v>1478</v>
      </c>
      <c r="E22" s="36" t="s">
        <v>1479</v>
      </c>
      <c r="F22" s="29" t="s">
        <v>1480</v>
      </c>
      <c r="G22" s="37" t="s">
        <v>1481</v>
      </c>
      <c r="H22" s="29" t="s">
        <v>1482</v>
      </c>
      <c r="I22" s="32" t="s">
        <v>1483</v>
      </c>
      <c r="J22" s="33" t="s">
        <v>1468</v>
      </c>
      <c r="K22" s="23" t="s">
        <v>1484</v>
      </c>
      <c r="L22" s="9" t="s">
        <v>1485</v>
      </c>
      <c r="M22" s="15" t="s">
        <v>1486</v>
      </c>
      <c r="N22" s="38" t="s">
        <v>1487</v>
      </c>
      <c r="O22" s="12"/>
      <c r="P22" s="12"/>
      <c r="Q22" s="14"/>
      <c r="R22" s="14"/>
      <c r="S22" s="13"/>
      <c r="T22" s="13"/>
    </row>
    <row r="23" spans="1:20" ht="50.1" customHeight="1">
      <c r="A23" s="29" t="s">
        <v>1488</v>
      </c>
      <c r="B23" s="29" t="s">
        <v>1489</v>
      </c>
      <c r="C23" s="30" t="s">
        <v>1490</v>
      </c>
      <c r="D23" s="35" t="s">
        <v>1491</v>
      </c>
      <c r="E23" s="39">
        <v>604506681</v>
      </c>
      <c r="F23" s="29" t="s">
        <v>1492</v>
      </c>
      <c r="G23" s="40" t="s">
        <v>1493</v>
      </c>
      <c r="H23" s="19" t="s">
        <v>1494</v>
      </c>
      <c r="I23" s="17" t="s">
        <v>1495</v>
      </c>
      <c r="J23" s="25" t="s">
        <v>1431</v>
      </c>
      <c r="K23" s="23" t="s">
        <v>1496</v>
      </c>
      <c r="L23" s="9" t="s">
        <v>1497</v>
      </c>
      <c r="M23" s="17" t="s">
        <v>1498</v>
      </c>
      <c r="N23" s="11" t="s">
        <v>1499</v>
      </c>
      <c r="O23" s="12"/>
      <c r="P23" s="12"/>
      <c r="Q23" s="13"/>
      <c r="R23" s="13"/>
      <c r="S23" s="13"/>
      <c r="T23" s="13"/>
    </row>
    <row r="24" spans="1:20">
      <c r="K24" s="42"/>
    </row>
  </sheetData>
  <mergeCells count="39">
    <mergeCell ref="G2:G10"/>
    <mergeCell ref="H2:H10"/>
    <mergeCell ref="I2:I10"/>
    <mergeCell ref="A11:A14"/>
    <mergeCell ref="B11:B14"/>
    <mergeCell ref="C11:C14"/>
    <mergeCell ref="D11:D14"/>
    <mergeCell ref="E11:E14"/>
    <mergeCell ref="F11:F14"/>
    <mergeCell ref="G11:G14"/>
    <mergeCell ref="A2:A10"/>
    <mergeCell ref="B2:B10"/>
    <mergeCell ref="C2:C10"/>
    <mergeCell ref="D2:D10"/>
    <mergeCell ref="E2:E10"/>
    <mergeCell ref="F2:F10"/>
    <mergeCell ref="H11:H14"/>
    <mergeCell ref="I11:I14"/>
    <mergeCell ref="A15:A16"/>
    <mergeCell ref="B15:B16"/>
    <mergeCell ref="C15:C16"/>
    <mergeCell ref="D15:D16"/>
    <mergeCell ref="E15:E16"/>
    <mergeCell ref="F15:F16"/>
    <mergeCell ref="G15:G16"/>
    <mergeCell ref="H15:H16"/>
    <mergeCell ref="M15:M16"/>
    <mergeCell ref="N15:N16"/>
    <mergeCell ref="A18:A21"/>
    <mergeCell ref="B18:B21"/>
    <mergeCell ref="C18:C21"/>
    <mergeCell ref="D18:D21"/>
    <mergeCell ref="E18:E21"/>
    <mergeCell ref="F18:F21"/>
    <mergeCell ref="G18:G21"/>
    <mergeCell ref="H18:H21"/>
    <mergeCell ref="I18:I21"/>
    <mergeCell ref="I15:I16"/>
    <mergeCell ref="L15:L16"/>
  </mergeCells>
  <hyperlinks>
    <hyperlink ref="M5" r:id="rId1" xr:uid="{00000000-0004-0000-2D00-000000000000}"/>
    <hyperlink ref="M4" r:id="rId2" xr:uid="{00000000-0004-0000-2D00-000001000000}"/>
    <hyperlink ref="M23" r:id="rId3" xr:uid="{00000000-0004-0000-2D00-000002000000}"/>
    <hyperlink ref="M3" r:id="rId4" xr:uid="{00000000-0004-0000-2D00-000003000000}"/>
    <hyperlink ref="M9" r:id="rId5" xr:uid="{00000000-0004-0000-2D00-000004000000}"/>
    <hyperlink ref="M17" r:id="rId6" xr:uid="{00000000-0004-0000-2D00-000005000000}"/>
    <hyperlink ref="M15" r:id="rId7" xr:uid="{00000000-0004-0000-2D00-000006000000}"/>
    <hyperlink ref="M18" r:id="rId8" xr:uid="{00000000-0004-0000-2D00-000007000000}"/>
    <hyperlink ref="M19" r:id="rId9" xr:uid="{00000000-0004-0000-2D00-000008000000}"/>
    <hyperlink ref="M20" r:id="rId10" xr:uid="{00000000-0004-0000-2D00-000009000000}"/>
    <hyperlink ref="M21" r:id="rId11" xr:uid="{00000000-0004-0000-2D00-00000A000000}"/>
    <hyperlink ref="M6" r:id="rId12" xr:uid="{00000000-0004-0000-2D00-00000B000000}"/>
    <hyperlink ref="M2" r:id="rId13" xr:uid="{00000000-0004-0000-2D00-00000C000000}"/>
    <hyperlink ref="M10" r:id="rId14" xr:uid="{00000000-0004-0000-2D00-00000D000000}"/>
    <hyperlink ref="M8" r:id="rId15" xr:uid="{00000000-0004-0000-2D00-00000E000000}"/>
    <hyperlink ref="M11" r:id="rId16" xr:uid="{00000000-0004-0000-2D00-00000F000000}"/>
    <hyperlink ref="M13" r:id="rId17" xr:uid="{00000000-0004-0000-2D00-000010000000}"/>
    <hyperlink ref="M14" r:id="rId18" xr:uid="{00000000-0004-0000-2D00-000011000000}"/>
    <hyperlink ref="G2" r:id="rId19" xr:uid="{00000000-0004-0000-2D00-000012000000}"/>
    <hyperlink ref="M15:M16" r:id="rId20" display="andrzej.kawalec@ichp.lukasiewicz.gov.pl" xr:uid="{00000000-0004-0000-2D00-000013000000}"/>
    <hyperlink ref="M7" r:id="rId21" xr:uid="{00000000-0004-0000-2D00-000014000000}"/>
    <hyperlink ref="M22" r:id="rId22" xr:uid="{00000000-0004-0000-2D00-000015000000}"/>
    <hyperlink ref="G17" r:id="rId23" xr:uid="{00000000-0004-0000-2D00-000016000000}"/>
    <hyperlink ref="G23" r:id="rId24" xr:uid="{00000000-0004-0000-2D00-000017000000}"/>
    <hyperlink ref="D2" r:id="rId25" xr:uid="{00000000-0004-0000-2D00-000018000000}"/>
    <hyperlink ref="I2" r:id="rId26" xr:uid="{00000000-0004-0000-2D00-000019000000}"/>
    <hyperlink ref="I22" r:id="rId27" xr:uid="{00000000-0004-0000-2D00-00001A000000}"/>
    <hyperlink ref="I23" r:id="rId28" xr:uid="{00000000-0004-0000-2D00-00001B000000}"/>
    <hyperlink ref="I11" r:id="rId29" xr:uid="{00000000-0004-0000-2D00-00001C000000}"/>
    <hyperlink ref="I17" r:id="rId30" xr:uid="{00000000-0004-0000-2D00-00001D000000}"/>
  </hyperlinks>
  <pageMargins left="0.7" right="0.7" top="0.75" bottom="0.75" header="0.3" footer="0.3"/>
  <pageSetup paperSize="9" scale="40" fitToWidth="0" orientation="landscape" r:id="rId3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Arkusz6"/>
  <dimension ref="A1:E22"/>
  <sheetViews>
    <sheetView workbookViewId="0">
      <selection activeCell="D32" sqref="D32"/>
    </sheetView>
  </sheetViews>
  <sheetFormatPr defaultColWidth="8.85546875" defaultRowHeight="15"/>
  <cols>
    <col min="2" max="2" width="89.140625" customWidth="1"/>
    <col min="3" max="3" width="12" customWidth="1"/>
    <col min="4" max="4" width="28.140625" customWidth="1"/>
    <col min="5" max="5" width="29" customWidth="1"/>
  </cols>
  <sheetData>
    <row r="1" spans="1:5">
      <c r="A1" t="s">
        <v>688</v>
      </c>
      <c r="B1" t="s">
        <v>1500</v>
      </c>
      <c r="C1" t="s">
        <v>1501</v>
      </c>
      <c r="D1" t="s">
        <v>1502</v>
      </c>
      <c r="E1" t="s">
        <v>1503</v>
      </c>
    </row>
    <row r="2" spans="1:5">
      <c r="A2">
        <v>1</v>
      </c>
      <c r="B2" t="s">
        <v>797</v>
      </c>
      <c r="D2" t="s">
        <v>1389</v>
      </c>
      <c r="E2" t="s">
        <v>706</v>
      </c>
    </row>
    <row r="3" spans="1:5">
      <c r="A3">
        <v>2</v>
      </c>
      <c r="B3" t="s">
        <v>1504</v>
      </c>
      <c r="D3" t="s">
        <v>1389</v>
      </c>
      <c r="E3" t="s">
        <v>706</v>
      </c>
    </row>
    <row r="4" spans="1:5">
      <c r="A4">
        <v>3</v>
      </c>
      <c r="B4" t="s">
        <v>1505</v>
      </c>
      <c r="D4" t="s">
        <v>1389</v>
      </c>
      <c r="E4" t="s">
        <v>706</v>
      </c>
    </row>
    <row r="5" spans="1:5">
      <c r="A5">
        <v>4</v>
      </c>
      <c r="B5" t="s">
        <v>1035</v>
      </c>
      <c r="D5" t="s">
        <v>1389</v>
      </c>
      <c r="E5" t="s">
        <v>706</v>
      </c>
    </row>
    <row r="6" spans="1:5">
      <c r="A6">
        <v>5</v>
      </c>
      <c r="B6" t="s">
        <v>1506</v>
      </c>
      <c r="D6" t="s">
        <v>1389</v>
      </c>
      <c r="E6" t="s">
        <v>706</v>
      </c>
    </row>
    <row r="7" spans="1:5">
      <c r="A7">
        <v>6</v>
      </c>
      <c r="B7" t="s">
        <v>1507</v>
      </c>
      <c r="D7" t="s">
        <v>1389</v>
      </c>
      <c r="E7" t="s">
        <v>706</v>
      </c>
    </row>
    <row r="8" spans="1:5">
      <c r="A8">
        <v>7</v>
      </c>
      <c r="B8" t="s">
        <v>933</v>
      </c>
      <c r="D8" t="s">
        <v>1389</v>
      </c>
      <c r="E8" t="s">
        <v>706</v>
      </c>
    </row>
    <row r="9" spans="1:5">
      <c r="A9">
        <v>8</v>
      </c>
      <c r="B9" t="s">
        <v>1015</v>
      </c>
      <c r="D9" t="s">
        <v>1389</v>
      </c>
      <c r="E9" t="s">
        <v>706</v>
      </c>
    </row>
    <row r="10" spans="1:5">
      <c r="A10">
        <v>9</v>
      </c>
      <c r="B10" t="s">
        <v>1508</v>
      </c>
      <c r="D10" t="s">
        <v>1389</v>
      </c>
      <c r="E10" t="s">
        <v>706</v>
      </c>
    </row>
    <row r="11" spans="1:5">
      <c r="A11">
        <v>10</v>
      </c>
      <c r="B11" t="s">
        <v>1509</v>
      </c>
      <c r="D11" s="2" t="s">
        <v>1448</v>
      </c>
      <c r="E11" t="s">
        <v>706</v>
      </c>
    </row>
    <row r="12" spans="1:5">
      <c r="A12">
        <v>11</v>
      </c>
      <c r="B12" t="s">
        <v>1510</v>
      </c>
      <c r="D12" t="s">
        <v>1511</v>
      </c>
      <c r="E12" t="s">
        <v>706</v>
      </c>
    </row>
    <row r="13" spans="1:5">
      <c r="A13">
        <v>12</v>
      </c>
      <c r="B13" t="s">
        <v>1512</v>
      </c>
      <c r="D13" t="s">
        <v>1511</v>
      </c>
      <c r="E13" t="s">
        <v>706</v>
      </c>
    </row>
    <row r="14" spans="1:5">
      <c r="A14">
        <v>13</v>
      </c>
      <c r="B14" t="s">
        <v>1513</v>
      </c>
      <c r="D14" t="s">
        <v>1511</v>
      </c>
      <c r="E14" t="s">
        <v>706</v>
      </c>
    </row>
    <row r="15" spans="1:5">
      <c r="A15">
        <v>14</v>
      </c>
      <c r="B15" t="s">
        <v>1514</v>
      </c>
      <c r="D15" t="s">
        <v>1511</v>
      </c>
      <c r="E15" t="s">
        <v>706</v>
      </c>
    </row>
    <row r="16" spans="1:5">
      <c r="A16">
        <v>15</v>
      </c>
      <c r="B16" t="s">
        <v>1515</v>
      </c>
      <c r="D16" t="s">
        <v>1511</v>
      </c>
      <c r="E16" t="s">
        <v>706</v>
      </c>
    </row>
    <row r="17" spans="1:5">
      <c r="A17">
        <v>16</v>
      </c>
      <c r="B17" t="s">
        <v>1516</v>
      </c>
      <c r="D17" t="s">
        <v>1416</v>
      </c>
      <c r="E17" t="s">
        <v>706</v>
      </c>
    </row>
    <row r="18" spans="1:5">
      <c r="A18">
        <v>17</v>
      </c>
      <c r="B18" t="s">
        <v>1517</v>
      </c>
      <c r="D18" t="s">
        <v>1416</v>
      </c>
      <c r="E18" t="s">
        <v>706</v>
      </c>
    </row>
    <row r="19" spans="1:5">
      <c r="A19">
        <v>18</v>
      </c>
      <c r="B19" t="s">
        <v>1518</v>
      </c>
      <c r="D19" t="s">
        <v>1416</v>
      </c>
      <c r="E19" t="s">
        <v>706</v>
      </c>
    </row>
    <row r="20" spans="1:5">
      <c r="A20">
        <v>19</v>
      </c>
      <c r="B20" t="s">
        <v>1519</v>
      </c>
      <c r="D20" t="s">
        <v>1431</v>
      </c>
      <c r="E20" t="s">
        <v>706</v>
      </c>
    </row>
    <row r="21" spans="1:5">
      <c r="A21">
        <v>20</v>
      </c>
      <c r="B21" t="s">
        <v>1520</v>
      </c>
      <c r="D21" t="s">
        <v>1431</v>
      </c>
      <c r="E21" t="s">
        <v>706</v>
      </c>
    </row>
    <row r="22" spans="1:5">
      <c r="A22">
        <v>21</v>
      </c>
      <c r="B22" t="s">
        <v>1521</v>
      </c>
      <c r="D22" t="s">
        <v>1431</v>
      </c>
      <c r="E22" t="s">
        <v>706</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Arkusz32">
    <pageSetUpPr fitToPage="1"/>
  </sheetPr>
  <dimension ref="A2:L90"/>
  <sheetViews>
    <sheetView showGridLines="0" zoomScale="85" zoomScaleNormal="85" workbookViewId="0">
      <selection activeCell="B46" sqref="B46"/>
    </sheetView>
  </sheetViews>
  <sheetFormatPr defaultColWidth="8.85546875" defaultRowHeight="15"/>
  <cols>
    <col min="1" max="1" width="9.7109375" style="169" customWidth="1"/>
    <col min="2" max="2" width="61.42578125" style="169"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2" s="276" customFormat="1">
      <c r="A2" s="276" t="s">
        <v>94</v>
      </c>
      <c r="B2" s="279" t="s">
        <v>175</v>
      </c>
      <c r="C2" s="280"/>
      <c r="D2" s="280"/>
      <c r="E2" s="280"/>
      <c r="F2" s="280"/>
      <c r="G2" s="280"/>
      <c r="H2" s="280"/>
    </row>
    <row r="3" spans="1:12">
      <c r="A3" s="169" t="s">
        <v>176</v>
      </c>
      <c r="B3" s="278">
        <f>SUM(Tabela1111217[Planowany budżet w '[zł']])</f>
        <v>1500000</v>
      </c>
      <c r="C3" s="275"/>
      <c r="D3" s="275"/>
      <c r="E3" s="275"/>
      <c r="F3" s="275"/>
      <c r="G3" s="275"/>
      <c r="H3" s="275"/>
    </row>
    <row r="4" spans="1:12">
      <c r="A4" s="169" t="s">
        <v>96</v>
      </c>
      <c r="B4" s="278" t="s">
        <v>97</v>
      </c>
      <c r="C4" s="275"/>
      <c r="D4" s="275"/>
      <c r="E4" s="275"/>
      <c r="F4" s="275"/>
      <c r="G4" s="275"/>
      <c r="H4" s="275"/>
    </row>
    <row r="5" spans="1:12" s="276" customFormat="1">
      <c r="B5" s="277"/>
      <c r="C5" s="277"/>
      <c r="D5" s="277"/>
      <c r="E5" s="277"/>
      <c r="F5" s="277"/>
      <c r="G5" s="277"/>
      <c r="H5" s="277"/>
    </row>
    <row r="6" spans="1:12">
      <c r="B6" s="389"/>
      <c r="C6" s="389"/>
      <c r="D6" s="389"/>
      <c r="E6" s="389"/>
      <c r="F6" s="389"/>
      <c r="G6" s="389"/>
      <c r="H6" s="389"/>
    </row>
    <row r="7" spans="1:12"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row>
    <row r="8" spans="1:12" ht="14.25" customHeight="1" thickTop="1">
      <c r="A8" s="286">
        <v>1</v>
      </c>
      <c r="B8" s="287" t="s">
        <v>182</v>
      </c>
      <c r="C8" s="286" t="s">
        <v>136</v>
      </c>
      <c r="D8" s="286" t="s">
        <v>169</v>
      </c>
      <c r="E8" s="286" t="s">
        <v>183</v>
      </c>
      <c r="F8" s="288">
        <v>159900</v>
      </c>
      <c r="G8" s="286"/>
      <c r="H8" s="289"/>
      <c r="I8" s="286" t="s">
        <v>85</v>
      </c>
      <c r="J8" s="286"/>
      <c r="K8" s="286"/>
      <c r="L8" s="286" t="s">
        <v>184</v>
      </c>
    </row>
    <row r="9" spans="1:12" ht="14.25" customHeight="1">
      <c r="A9" s="286">
        <v>2</v>
      </c>
      <c r="B9" s="287" t="s">
        <v>185</v>
      </c>
      <c r="C9" s="286" t="s">
        <v>136</v>
      </c>
      <c r="D9" s="286" t="s">
        <v>169</v>
      </c>
      <c r="E9" s="286" t="s">
        <v>183</v>
      </c>
      <c r="F9" s="290">
        <v>163600</v>
      </c>
      <c r="G9" s="286"/>
      <c r="H9" s="291"/>
      <c r="I9" s="286" t="s">
        <v>85</v>
      </c>
      <c r="J9" s="286"/>
      <c r="K9" s="286"/>
      <c r="L9" s="286" t="s">
        <v>184</v>
      </c>
    </row>
    <row r="10" spans="1:12" ht="14.25" customHeight="1">
      <c r="A10" s="286">
        <v>3</v>
      </c>
      <c r="B10" s="287" t="s">
        <v>186</v>
      </c>
      <c r="C10" s="286" t="s">
        <v>136</v>
      </c>
      <c r="D10" s="286" t="s">
        <v>169</v>
      </c>
      <c r="E10" s="286" t="s">
        <v>187</v>
      </c>
      <c r="F10" s="290">
        <v>184500</v>
      </c>
      <c r="G10" s="286"/>
      <c r="H10" s="291"/>
      <c r="I10" s="286" t="s">
        <v>85</v>
      </c>
      <c r="J10" s="286"/>
      <c r="K10" s="286"/>
      <c r="L10" s="286" t="s">
        <v>184</v>
      </c>
    </row>
    <row r="11" spans="1:12" ht="14.25" customHeight="1">
      <c r="A11" s="286">
        <v>4</v>
      </c>
      <c r="B11" s="287" t="s">
        <v>188</v>
      </c>
      <c r="C11" s="286" t="s">
        <v>136</v>
      </c>
      <c r="D11" s="286" t="s">
        <v>169</v>
      </c>
      <c r="E11" s="286" t="s">
        <v>189</v>
      </c>
      <c r="F11" s="290">
        <v>179600</v>
      </c>
      <c r="G11" s="286"/>
      <c r="H11" s="289"/>
      <c r="I11" s="286" t="s">
        <v>85</v>
      </c>
      <c r="J11" s="286"/>
      <c r="K11" s="286"/>
      <c r="L11" s="286" t="s">
        <v>184</v>
      </c>
    </row>
    <row r="12" spans="1:12" ht="14.25" customHeight="1">
      <c r="A12" s="286">
        <v>5</v>
      </c>
      <c r="B12" s="287" t="s">
        <v>190</v>
      </c>
      <c r="C12" s="286" t="s">
        <v>136</v>
      </c>
      <c r="D12" s="286" t="s">
        <v>169</v>
      </c>
      <c r="E12" s="286" t="s">
        <v>183</v>
      </c>
      <c r="F12" s="290">
        <v>148800</v>
      </c>
      <c r="G12" s="286"/>
      <c r="H12" s="286"/>
      <c r="I12" s="286" t="s">
        <v>85</v>
      </c>
      <c r="J12" s="286"/>
      <c r="K12" s="286"/>
      <c r="L12" s="286" t="s">
        <v>184</v>
      </c>
    </row>
    <row r="13" spans="1:12" ht="14.25" customHeight="1">
      <c r="A13" s="286">
        <v>6</v>
      </c>
      <c r="B13" s="287" t="s">
        <v>191</v>
      </c>
      <c r="C13" s="286" t="s">
        <v>136</v>
      </c>
      <c r="D13" s="286"/>
      <c r="E13" s="286" t="s">
        <v>187</v>
      </c>
      <c r="F13" s="290">
        <v>90000</v>
      </c>
      <c r="G13" s="286"/>
      <c r="H13" s="286" t="s">
        <v>192</v>
      </c>
      <c r="I13" s="286" t="s">
        <v>85</v>
      </c>
      <c r="J13" s="286"/>
      <c r="K13" s="286"/>
      <c r="L13" s="286" t="s">
        <v>184</v>
      </c>
    </row>
    <row r="14" spans="1:12" ht="14.25" customHeight="1">
      <c r="A14" s="286">
        <v>7</v>
      </c>
      <c r="B14" s="292" t="s">
        <v>193</v>
      </c>
      <c r="C14" s="286" t="s">
        <v>136</v>
      </c>
      <c r="D14" s="286"/>
      <c r="E14" s="286" t="s">
        <v>183</v>
      </c>
      <c r="F14" s="290">
        <v>282900</v>
      </c>
      <c r="G14" s="286"/>
      <c r="H14" s="286"/>
      <c r="I14" s="286" t="s">
        <v>85</v>
      </c>
      <c r="J14" s="286"/>
      <c r="K14" s="286"/>
      <c r="L14" s="286" t="s">
        <v>184</v>
      </c>
    </row>
    <row r="15" spans="1:12" ht="14.25" customHeight="1">
      <c r="A15" s="286">
        <v>8</v>
      </c>
      <c r="B15" s="287" t="s">
        <v>194</v>
      </c>
      <c r="C15" s="286" t="s">
        <v>136</v>
      </c>
      <c r="D15" s="286"/>
      <c r="E15" s="286" t="s">
        <v>183</v>
      </c>
      <c r="F15" s="290">
        <v>77000</v>
      </c>
      <c r="G15" s="286"/>
      <c r="H15" s="286"/>
      <c r="I15" s="286" t="s">
        <v>85</v>
      </c>
      <c r="J15" s="286"/>
      <c r="K15" s="286"/>
      <c r="L15" s="286" t="s">
        <v>184</v>
      </c>
    </row>
    <row r="16" spans="1:12" ht="14.25" customHeight="1">
      <c r="A16" s="286">
        <v>9</v>
      </c>
      <c r="B16" s="287" t="s">
        <v>195</v>
      </c>
      <c r="C16" s="286" t="s">
        <v>136</v>
      </c>
      <c r="D16" s="286"/>
      <c r="E16" s="286" t="s">
        <v>189</v>
      </c>
      <c r="F16" s="290"/>
      <c r="G16" s="286"/>
      <c r="H16" s="286"/>
      <c r="I16" s="286" t="s">
        <v>85</v>
      </c>
      <c r="J16" s="286"/>
      <c r="K16" s="286"/>
      <c r="L16" s="286" t="s">
        <v>184</v>
      </c>
    </row>
    <row r="17" spans="1:12" ht="14.25" customHeight="1">
      <c r="A17" s="286">
        <v>10</v>
      </c>
      <c r="B17" s="292" t="s">
        <v>196</v>
      </c>
      <c r="C17" s="286" t="s">
        <v>136</v>
      </c>
      <c r="D17" s="286"/>
      <c r="E17" s="286" t="s">
        <v>187</v>
      </c>
      <c r="F17" s="290">
        <v>18500</v>
      </c>
      <c r="G17" s="286"/>
      <c r="H17" s="286"/>
      <c r="I17" s="286" t="s">
        <v>85</v>
      </c>
      <c r="J17" s="286"/>
      <c r="K17" s="286"/>
      <c r="L17" s="286" t="s">
        <v>184</v>
      </c>
    </row>
    <row r="18" spans="1:12" ht="14.25" customHeight="1">
      <c r="A18" s="286">
        <v>11</v>
      </c>
      <c r="B18" s="292" t="s">
        <v>197</v>
      </c>
      <c r="C18" s="286" t="s">
        <v>136</v>
      </c>
      <c r="D18" s="286"/>
      <c r="E18" s="286" t="s">
        <v>187</v>
      </c>
      <c r="F18" s="290">
        <v>68000</v>
      </c>
      <c r="G18" s="286"/>
      <c r="H18" s="286"/>
      <c r="I18" s="286" t="s">
        <v>85</v>
      </c>
      <c r="J18" s="286"/>
      <c r="K18" s="286"/>
      <c r="L18" s="286" t="s">
        <v>184</v>
      </c>
    </row>
    <row r="19" spans="1:12" ht="14.25" customHeight="1">
      <c r="A19" s="286">
        <v>12</v>
      </c>
      <c r="B19" s="287" t="s">
        <v>198</v>
      </c>
      <c r="C19" s="286" t="s">
        <v>136</v>
      </c>
      <c r="D19" s="286"/>
      <c r="E19" s="286" t="s">
        <v>183</v>
      </c>
      <c r="F19" s="290">
        <v>48000</v>
      </c>
      <c r="G19" s="293"/>
      <c r="H19" s="286"/>
      <c r="I19" s="286" t="s">
        <v>85</v>
      </c>
      <c r="J19" s="286"/>
      <c r="K19" s="286"/>
      <c r="L19" s="286" t="s">
        <v>184</v>
      </c>
    </row>
    <row r="20" spans="1:12" ht="14.25" customHeight="1">
      <c r="A20" s="286">
        <v>13</v>
      </c>
      <c r="B20" s="287" t="s">
        <v>199</v>
      </c>
      <c r="C20" s="286" t="s">
        <v>136</v>
      </c>
      <c r="D20" s="286"/>
      <c r="E20" s="286" t="s">
        <v>189</v>
      </c>
      <c r="F20" s="290">
        <v>29500</v>
      </c>
      <c r="G20" s="293"/>
      <c r="H20" s="286"/>
      <c r="I20" s="286" t="s">
        <v>85</v>
      </c>
      <c r="J20" s="286"/>
      <c r="K20" s="286"/>
      <c r="L20" s="286" t="s">
        <v>184</v>
      </c>
    </row>
    <row r="21" spans="1:12" ht="14.25" customHeight="1">
      <c r="A21" s="286">
        <v>14</v>
      </c>
      <c r="B21" s="287" t="s">
        <v>200</v>
      </c>
      <c r="C21" s="286" t="s">
        <v>136</v>
      </c>
      <c r="D21" s="286"/>
      <c r="E21" s="286" t="s">
        <v>189</v>
      </c>
      <c r="F21" s="290">
        <v>4700</v>
      </c>
      <c r="G21" s="286"/>
      <c r="H21" s="286"/>
      <c r="I21" s="286" t="s">
        <v>85</v>
      </c>
      <c r="J21" s="286"/>
      <c r="K21" s="286"/>
      <c r="L21" s="286" t="s">
        <v>184</v>
      </c>
    </row>
    <row r="22" spans="1:12" ht="14.25" customHeight="1">
      <c r="A22" s="286">
        <v>15</v>
      </c>
      <c r="B22" s="292" t="s">
        <v>201</v>
      </c>
      <c r="C22" s="286" t="s">
        <v>136</v>
      </c>
      <c r="D22" s="286"/>
      <c r="E22" s="286" t="s">
        <v>187</v>
      </c>
      <c r="F22" s="290">
        <v>45000</v>
      </c>
      <c r="G22" s="286"/>
      <c r="H22" s="286"/>
      <c r="I22" s="286" t="s">
        <v>85</v>
      </c>
      <c r="J22" s="286"/>
      <c r="K22" s="286"/>
      <c r="L22" s="286" t="s">
        <v>184</v>
      </c>
    </row>
    <row r="23" spans="1:12" ht="14.25" customHeight="1">
      <c r="A23" s="286">
        <v>16</v>
      </c>
      <c r="B23" s="292" t="s">
        <v>202</v>
      </c>
      <c r="C23" s="286" t="s">
        <v>107</v>
      </c>
      <c r="D23" s="286"/>
      <c r="E23" s="286"/>
      <c r="F23" s="290"/>
      <c r="G23" s="286" t="s">
        <v>203</v>
      </c>
      <c r="H23" s="286" t="s">
        <v>204</v>
      </c>
      <c r="I23" s="286" t="s">
        <v>85</v>
      </c>
      <c r="J23" s="286"/>
      <c r="K23" s="286"/>
      <c r="L23" s="286" t="s">
        <v>184</v>
      </c>
    </row>
    <row r="24" spans="1:12" ht="14.25" customHeight="1">
      <c r="A24" s="286">
        <v>17</v>
      </c>
      <c r="B24" s="287" t="s">
        <v>205</v>
      </c>
      <c r="C24" s="286" t="s">
        <v>107</v>
      </c>
      <c r="D24" s="286"/>
      <c r="E24" s="286"/>
      <c r="F24" s="290"/>
      <c r="G24" s="286" t="s">
        <v>206</v>
      </c>
      <c r="H24" s="286" t="s">
        <v>204</v>
      </c>
      <c r="I24" s="286" t="s">
        <v>85</v>
      </c>
      <c r="J24" s="286"/>
      <c r="K24" s="286"/>
      <c r="L24" s="286" t="s">
        <v>184</v>
      </c>
    </row>
    <row r="25" spans="1:12" ht="14.25" customHeight="1">
      <c r="A25" s="286">
        <v>18</v>
      </c>
      <c r="B25" s="287" t="s">
        <v>207</v>
      </c>
      <c r="C25" s="286" t="s">
        <v>107</v>
      </c>
      <c r="D25" s="286"/>
      <c r="E25" s="286"/>
      <c r="F25" s="290"/>
      <c r="G25" s="286" t="s">
        <v>208</v>
      </c>
      <c r="H25" s="286" t="s">
        <v>204</v>
      </c>
      <c r="I25" s="286" t="s">
        <v>85</v>
      </c>
      <c r="J25" s="286"/>
      <c r="K25" s="286"/>
      <c r="L25" s="286" t="s">
        <v>184</v>
      </c>
    </row>
    <row r="26" spans="1:12" ht="14.25" customHeight="1">
      <c r="A26" s="286">
        <v>19</v>
      </c>
      <c r="B26" s="287" t="s">
        <v>209</v>
      </c>
      <c r="C26" s="286" t="s">
        <v>107</v>
      </c>
      <c r="D26" s="286"/>
      <c r="E26" s="286"/>
      <c r="F26" s="290"/>
      <c r="G26" s="286" t="s">
        <v>210</v>
      </c>
      <c r="H26" s="286" t="s">
        <v>204</v>
      </c>
      <c r="I26" s="286" t="s">
        <v>85</v>
      </c>
      <c r="J26" s="286"/>
      <c r="K26" s="286"/>
      <c r="L26" s="286" t="s">
        <v>184</v>
      </c>
    </row>
    <row r="27" spans="1:12" ht="14.25" customHeight="1">
      <c r="A27" s="286">
        <v>20</v>
      </c>
      <c r="B27" s="292" t="s">
        <v>211</v>
      </c>
      <c r="C27" s="286" t="s">
        <v>107</v>
      </c>
      <c r="D27" s="286"/>
      <c r="E27" s="286"/>
      <c r="F27" s="294"/>
      <c r="G27" s="286" t="s">
        <v>210</v>
      </c>
      <c r="H27" s="295" t="s">
        <v>204</v>
      </c>
      <c r="I27" s="286" t="s">
        <v>85</v>
      </c>
      <c r="J27" s="286"/>
      <c r="K27" s="286"/>
      <c r="L27" s="286" t="s">
        <v>184</v>
      </c>
    </row>
    <row r="28" spans="1:12" ht="14.25" customHeight="1">
      <c r="A28" s="286">
        <v>21</v>
      </c>
      <c r="B28" s="296" t="s">
        <v>212</v>
      </c>
      <c r="C28" s="286" t="s">
        <v>107</v>
      </c>
      <c r="D28" s="286"/>
      <c r="E28" s="286"/>
      <c r="F28" s="294"/>
      <c r="G28" s="286"/>
      <c r="H28" s="286"/>
      <c r="I28" s="286" t="s">
        <v>85</v>
      </c>
      <c r="J28" s="286"/>
      <c r="K28" s="286"/>
      <c r="L28" s="286" t="s">
        <v>184</v>
      </c>
    </row>
    <row r="29" spans="1:12" ht="14.25" customHeight="1">
      <c r="A29" s="286">
        <v>22</v>
      </c>
      <c r="B29" s="296" t="s">
        <v>213</v>
      </c>
      <c r="C29" s="286" t="s">
        <v>107</v>
      </c>
      <c r="D29" s="286"/>
      <c r="E29" s="286"/>
      <c r="F29" s="294"/>
      <c r="G29" s="286"/>
      <c r="H29" s="286" t="s">
        <v>214</v>
      </c>
      <c r="I29" s="286" t="s">
        <v>85</v>
      </c>
      <c r="J29" s="286"/>
      <c r="K29" s="286"/>
      <c r="L29" s="286" t="s">
        <v>184</v>
      </c>
    </row>
    <row r="30" spans="1:12" ht="14.25" customHeight="1">
      <c r="A30" s="286">
        <v>23</v>
      </c>
      <c r="B30" s="296" t="s">
        <v>215</v>
      </c>
      <c r="C30" s="286" t="s">
        <v>107</v>
      </c>
      <c r="D30" s="286"/>
      <c r="E30" s="286"/>
      <c r="F30" s="294"/>
      <c r="G30" s="286"/>
      <c r="H30" s="286" t="s">
        <v>214</v>
      </c>
      <c r="I30" s="286" t="s">
        <v>85</v>
      </c>
      <c r="J30" s="286"/>
      <c r="K30" s="286"/>
      <c r="L30" s="286" t="s">
        <v>184</v>
      </c>
    </row>
    <row r="31" spans="1:12" ht="14.25" customHeight="1">
      <c r="A31" s="286">
        <v>24</v>
      </c>
      <c r="B31" s="292" t="s">
        <v>216</v>
      </c>
      <c r="C31" s="286" t="s">
        <v>107</v>
      </c>
      <c r="D31" s="286"/>
      <c r="E31" s="286"/>
      <c r="F31" s="294"/>
      <c r="G31" s="286"/>
      <c r="H31" s="286"/>
      <c r="I31" s="286" t="s">
        <v>85</v>
      </c>
      <c r="J31" s="286"/>
      <c r="K31" s="286"/>
      <c r="L31" s="286" t="s">
        <v>184</v>
      </c>
    </row>
    <row r="32" spans="1:12" ht="14.25" customHeight="1">
      <c r="A32" s="286">
        <v>25</v>
      </c>
      <c r="B32" s="296"/>
      <c r="C32" s="286"/>
      <c r="D32" s="286"/>
      <c r="E32" s="286"/>
      <c r="F32" s="294"/>
      <c r="G32" s="286"/>
      <c r="H32" s="286"/>
      <c r="I32" s="286"/>
      <c r="J32" s="286"/>
      <c r="K32" s="286"/>
      <c r="L32" s="286"/>
    </row>
    <row r="33" spans="1:12" ht="15.75">
      <c r="A33" s="286">
        <v>26</v>
      </c>
      <c r="B33" s="296"/>
      <c r="C33" s="286"/>
      <c r="D33" s="286"/>
      <c r="E33" s="286"/>
      <c r="F33" s="294"/>
      <c r="G33" s="286"/>
      <c r="H33" s="286"/>
      <c r="I33" s="286"/>
      <c r="J33" s="297"/>
      <c r="K33" s="286"/>
      <c r="L33" s="298"/>
    </row>
    <row r="34" spans="1:12">
      <c r="A34" s="286">
        <v>44</v>
      </c>
      <c r="B34" s="287"/>
      <c r="C34" s="286"/>
      <c r="D34" s="286"/>
      <c r="E34" s="286"/>
      <c r="F34" s="294"/>
      <c r="G34" s="286"/>
      <c r="H34" s="286"/>
      <c r="I34" s="286"/>
      <c r="J34" s="286"/>
      <c r="K34" s="286"/>
      <c r="L34" s="286"/>
    </row>
    <row r="35" spans="1:12">
      <c r="A35" s="286">
        <v>45</v>
      </c>
      <c r="B35" s="287"/>
      <c r="C35" s="286"/>
      <c r="D35" s="286"/>
      <c r="E35" s="286"/>
      <c r="F35" s="294"/>
      <c r="G35" s="286"/>
      <c r="H35" s="286"/>
      <c r="I35" s="286"/>
      <c r="J35" s="286"/>
      <c r="K35" s="286"/>
      <c r="L35" s="286"/>
    </row>
    <row r="36" spans="1:12">
      <c r="A36" s="286">
        <v>46</v>
      </c>
      <c r="B36" s="287"/>
      <c r="C36" s="286"/>
      <c r="D36" s="286"/>
      <c r="E36" s="286"/>
      <c r="F36" s="294"/>
      <c r="G36" s="286"/>
      <c r="H36" s="286"/>
      <c r="I36" s="286"/>
      <c r="J36" s="286"/>
      <c r="K36" s="286"/>
      <c r="L36" s="286"/>
    </row>
    <row r="37" spans="1:12">
      <c r="A37" s="286">
        <v>47</v>
      </c>
      <c r="B37" s="287"/>
      <c r="C37" s="286"/>
      <c r="D37" s="286"/>
      <c r="E37" s="286"/>
      <c r="F37" s="294"/>
      <c r="G37" s="286"/>
      <c r="H37" s="286"/>
      <c r="I37" s="286"/>
      <c r="J37" s="286"/>
      <c r="K37" s="286"/>
      <c r="L37" s="286"/>
    </row>
    <row r="38" spans="1:12">
      <c r="A38" s="286">
        <v>48</v>
      </c>
      <c r="B38" s="287"/>
      <c r="C38" s="286"/>
      <c r="D38" s="286"/>
      <c r="E38" s="286"/>
      <c r="F38" s="294"/>
      <c r="G38" s="286"/>
      <c r="H38" s="286"/>
      <c r="I38" s="286"/>
      <c r="J38" s="286"/>
      <c r="K38" s="286"/>
      <c r="L38" s="286"/>
    </row>
    <row r="39" spans="1:12">
      <c r="A39" s="286">
        <v>49</v>
      </c>
      <c r="B39" s="287"/>
      <c r="C39" s="286"/>
      <c r="D39" s="286"/>
      <c r="E39" s="286"/>
      <c r="F39" s="294"/>
      <c r="G39" s="286"/>
      <c r="H39" s="286"/>
      <c r="I39" s="286"/>
      <c r="J39" s="286"/>
      <c r="K39" s="286"/>
      <c r="L39" s="286"/>
    </row>
    <row r="40" spans="1:12">
      <c r="A40" s="286">
        <v>50</v>
      </c>
      <c r="B40" s="287"/>
      <c r="C40" s="286"/>
      <c r="D40" s="286"/>
      <c r="E40" s="286"/>
      <c r="F40" s="294"/>
      <c r="G40" s="286"/>
      <c r="H40" s="286"/>
      <c r="I40" s="286"/>
      <c r="J40" s="286"/>
      <c r="K40" s="286"/>
      <c r="L40" s="286"/>
    </row>
    <row r="41" spans="1:12">
      <c r="A41" s="286">
        <v>51</v>
      </c>
      <c r="B41" s="287"/>
      <c r="C41" s="286"/>
      <c r="D41" s="286"/>
      <c r="E41" s="286"/>
      <c r="F41" s="290"/>
      <c r="G41" s="286"/>
      <c r="H41" s="286"/>
      <c r="I41" s="286"/>
      <c r="J41" s="286"/>
      <c r="K41" s="286"/>
      <c r="L41" s="286"/>
    </row>
    <row r="42" spans="1:12">
      <c r="A42" s="286">
        <v>52</v>
      </c>
      <c r="B42" s="287"/>
      <c r="C42" s="286"/>
      <c r="D42" s="286"/>
      <c r="E42" s="286"/>
      <c r="F42" s="290"/>
      <c r="G42" s="286"/>
      <c r="H42" s="286"/>
      <c r="I42" s="286"/>
      <c r="J42" s="286"/>
      <c r="K42" s="286"/>
      <c r="L42" s="286"/>
    </row>
    <row r="43" spans="1:12">
      <c r="A43" s="286">
        <v>53</v>
      </c>
      <c r="B43" s="287"/>
      <c r="C43" s="286"/>
      <c r="D43" s="286"/>
      <c r="E43" s="286"/>
      <c r="F43" s="290"/>
      <c r="G43" s="286"/>
      <c r="H43" s="286"/>
      <c r="I43" s="286"/>
      <c r="J43" s="286"/>
      <c r="K43" s="286"/>
      <c r="L43" s="286"/>
    </row>
    <row r="44" spans="1:12">
      <c r="A44" s="286">
        <v>54</v>
      </c>
      <c r="B44" s="287"/>
      <c r="C44" s="286"/>
      <c r="D44" s="286"/>
      <c r="E44" s="286"/>
      <c r="F44" s="290"/>
      <c r="G44" s="286"/>
      <c r="H44" s="286"/>
      <c r="I44" s="286"/>
      <c r="J44" s="286"/>
      <c r="K44" s="286"/>
      <c r="L44" s="286"/>
    </row>
    <row r="45" spans="1:12">
      <c r="A45" s="286">
        <v>55</v>
      </c>
      <c r="B45" s="287"/>
      <c r="C45" s="286"/>
      <c r="D45" s="286"/>
      <c r="E45" s="286"/>
      <c r="F45" s="290"/>
      <c r="G45" s="286"/>
      <c r="H45" s="286"/>
      <c r="I45" s="286"/>
      <c r="J45" s="286"/>
      <c r="K45" s="286"/>
      <c r="L45" s="286"/>
    </row>
    <row r="46" spans="1:12">
      <c r="A46" s="286">
        <v>56</v>
      </c>
      <c r="B46" s="287"/>
      <c r="C46" s="286"/>
      <c r="D46" s="286"/>
      <c r="E46" s="286"/>
      <c r="F46" s="290"/>
      <c r="G46" s="286"/>
      <c r="H46" s="286"/>
      <c r="I46" s="286"/>
      <c r="J46" s="286"/>
      <c r="K46" s="286"/>
      <c r="L46" s="286"/>
    </row>
    <row r="47" spans="1:12">
      <c r="A47" s="286">
        <v>57</v>
      </c>
      <c r="B47" s="287"/>
      <c r="C47" s="286"/>
      <c r="D47" s="286"/>
      <c r="E47" s="286"/>
      <c r="F47" s="290"/>
      <c r="G47" s="286"/>
      <c r="H47" s="286"/>
      <c r="I47" s="286"/>
      <c r="J47" s="286"/>
      <c r="K47" s="286"/>
      <c r="L47" s="286"/>
    </row>
    <row r="48" spans="1:12">
      <c r="A48" s="286">
        <v>58</v>
      </c>
      <c r="B48" s="287"/>
      <c r="C48" s="286"/>
      <c r="D48" s="286"/>
      <c r="E48" s="286"/>
      <c r="F48" s="290"/>
      <c r="G48" s="286"/>
      <c r="H48" s="286"/>
      <c r="I48" s="286"/>
      <c r="J48" s="286"/>
      <c r="K48" s="286"/>
      <c r="L48" s="286"/>
    </row>
    <row r="49" spans="1:12">
      <c r="A49" s="286">
        <v>59</v>
      </c>
      <c r="B49" s="287"/>
      <c r="C49" s="286"/>
      <c r="D49" s="286"/>
      <c r="E49" s="286"/>
      <c r="F49" s="290"/>
      <c r="G49" s="286"/>
      <c r="H49" s="286"/>
      <c r="I49" s="286"/>
      <c r="J49" s="286"/>
      <c r="K49" s="286"/>
      <c r="L49" s="286"/>
    </row>
    <row r="50" spans="1:12">
      <c r="A50" s="286">
        <v>60</v>
      </c>
      <c r="B50" s="287"/>
      <c r="C50" s="286"/>
      <c r="D50" s="286"/>
      <c r="E50" s="286"/>
      <c r="F50" s="290"/>
      <c r="G50" s="286"/>
      <c r="H50" s="286"/>
      <c r="I50" s="286"/>
      <c r="J50" s="286"/>
      <c r="K50" s="286"/>
      <c r="L50" s="286"/>
    </row>
    <row r="51" spans="1:12">
      <c r="A51" s="286">
        <v>61</v>
      </c>
      <c r="B51" s="287"/>
      <c r="C51" s="286"/>
      <c r="D51" s="286"/>
      <c r="E51" s="286"/>
      <c r="F51" s="290"/>
      <c r="G51" s="286"/>
      <c r="H51" s="286"/>
      <c r="I51" s="286"/>
      <c r="J51" s="286"/>
      <c r="K51" s="286"/>
      <c r="L51" s="286"/>
    </row>
    <row r="52" spans="1:12">
      <c r="A52" s="286">
        <v>62</v>
      </c>
      <c r="B52" s="287"/>
      <c r="C52" s="286"/>
      <c r="D52" s="286"/>
      <c r="E52" s="286"/>
      <c r="F52" s="290"/>
      <c r="G52" s="286"/>
      <c r="H52" s="286"/>
      <c r="I52" s="286"/>
      <c r="J52" s="286"/>
      <c r="K52" s="286"/>
      <c r="L52" s="286"/>
    </row>
    <row r="53" spans="1:12">
      <c r="A53" s="286">
        <v>63</v>
      </c>
      <c r="B53" s="287"/>
      <c r="C53" s="286"/>
      <c r="D53" s="286"/>
      <c r="E53" s="286"/>
      <c r="F53" s="290"/>
      <c r="G53" s="286"/>
      <c r="H53" s="286"/>
      <c r="I53" s="286"/>
      <c r="J53" s="286"/>
      <c r="K53" s="286"/>
      <c r="L53" s="286"/>
    </row>
    <row r="54" spans="1:12">
      <c r="A54" s="286">
        <v>64</v>
      </c>
      <c r="B54" s="287"/>
      <c r="C54" s="286"/>
      <c r="D54" s="286"/>
      <c r="E54" s="286"/>
      <c r="F54" s="290"/>
      <c r="G54" s="286"/>
      <c r="H54" s="286"/>
      <c r="I54" s="286"/>
      <c r="J54" s="286"/>
      <c r="K54" s="286"/>
      <c r="L54" s="286"/>
    </row>
    <row r="55" spans="1:12">
      <c r="A55" s="286">
        <v>65</v>
      </c>
      <c r="B55" s="287"/>
      <c r="C55" s="286"/>
      <c r="D55" s="286"/>
      <c r="E55" s="286"/>
      <c r="F55" s="290"/>
      <c r="G55" s="286"/>
      <c r="H55" s="286"/>
      <c r="I55" s="286"/>
      <c r="J55" s="286"/>
      <c r="K55" s="286"/>
      <c r="L55" s="286"/>
    </row>
    <row r="56" spans="1:12">
      <c r="A56" s="286">
        <v>66</v>
      </c>
      <c r="B56" s="287"/>
      <c r="C56" s="286"/>
      <c r="D56" s="286"/>
      <c r="E56" s="286"/>
      <c r="F56" s="290"/>
      <c r="G56" s="286"/>
      <c r="H56" s="286"/>
      <c r="I56" s="286"/>
      <c r="J56" s="286"/>
      <c r="K56" s="286"/>
      <c r="L56" s="286"/>
    </row>
    <row r="57" spans="1:12">
      <c r="A57" s="286">
        <v>67</v>
      </c>
      <c r="B57" s="287"/>
      <c r="C57" s="286"/>
      <c r="D57" s="286"/>
      <c r="E57" s="286"/>
      <c r="F57" s="290"/>
      <c r="G57" s="286"/>
      <c r="H57" s="286"/>
      <c r="I57" s="286"/>
      <c r="J57" s="286"/>
      <c r="K57" s="286"/>
      <c r="L57" s="286"/>
    </row>
    <row r="58" spans="1:12">
      <c r="A58" s="286">
        <v>68</v>
      </c>
      <c r="B58" s="287"/>
      <c r="C58" s="286"/>
      <c r="D58" s="286"/>
      <c r="E58" s="286"/>
      <c r="F58" s="290"/>
      <c r="G58" s="286"/>
      <c r="H58" s="286"/>
      <c r="I58" s="286"/>
      <c r="J58" s="286"/>
      <c r="K58" s="286"/>
      <c r="L58" s="286"/>
    </row>
    <row r="59" spans="1:12">
      <c r="A59" s="286">
        <v>69</v>
      </c>
      <c r="B59" s="287"/>
      <c r="C59" s="286"/>
      <c r="D59" s="286"/>
      <c r="E59" s="286"/>
      <c r="F59" s="290"/>
      <c r="G59" s="286"/>
      <c r="H59" s="286"/>
      <c r="I59" s="286"/>
      <c r="J59" s="286"/>
      <c r="K59" s="286"/>
      <c r="L59" s="286"/>
    </row>
    <row r="60" spans="1:12">
      <c r="A60" s="286">
        <v>70</v>
      </c>
      <c r="B60" s="287"/>
      <c r="C60" s="286"/>
      <c r="D60" s="286"/>
      <c r="E60" s="286"/>
      <c r="F60" s="290"/>
      <c r="G60" s="286"/>
      <c r="H60" s="286"/>
      <c r="I60" s="286"/>
      <c r="J60" s="286"/>
      <c r="K60" s="286"/>
      <c r="L60" s="286"/>
    </row>
    <row r="61" spans="1:12">
      <c r="A61" s="286">
        <v>71</v>
      </c>
      <c r="B61" s="287"/>
      <c r="C61" s="286"/>
      <c r="D61" s="286"/>
      <c r="E61" s="286"/>
      <c r="F61" s="290"/>
      <c r="G61" s="286"/>
      <c r="H61" s="286"/>
      <c r="I61" s="286"/>
      <c r="J61" s="286"/>
      <c r="K61" s="286"/>
      <c r="L61" s="286"/>
    </row>
    <row r="62" spans="1:12">
      <c r="A62" s="286">
        <v>72</v>
      </c>
      <c r="B62" s="287"/>
      <c r="C62" s="286"/>
      <c r="D62" s="286"/>
      <c r="E62" s="286"/>
      <c r="F62" s="290"/>
      <c r="G62" s="286"/>
      <c r="H62" s="286"/>
      <c r="I62" s="286"/>
      <c r="J62" s="286"/>
      <c r="K62" s="286"/>
      <c r="L62" s="286"/>
    </row>
    <row r="63" spans="1:12">
      <c r="A63" s="286">
        <v>73</v>
      </c>
      <c r="B63" s="287"/>
      <c r="C63" s="286"/>
      <c r="D63" s="286"/>
      <c r="E63" s="286"/>
      <c r="F63" s="290"/>
      <c r="G63" s="286"/>
      <c r="H63" s="286"/>
      <c r="I63" s="286"/>
      <c r="J63" s="286"/>
      <c r="K63" s="286"/>
      <c r="L63" s="286"/>
    </row>
    <row r="64" spans="1:12">
      <c r="A64" s="286">
        <v>74</v>
      </c>
      <c r="B64" s="287"/>
      <c r="C64" s="286"/>
      <c r="D64" s="286"/>
      <c r="E64" s="286"/>
      <c r="F64" s="290"/>
      <c r="G64" s="286"/>
      <c r="H64" s="286"/>
      <c r="I64" s="286"/>
      <c r="J64" s="286"/>
      <c r="K64" s="286"/>
      <c r="L64" s="286"/>
    </row>
    <row r="65" spans="1:12">
      <c r="A65" s="286">
        <v>75</v>
      </c>
      <c r="B65" s="287"/>
      <c r="C65" s="286"/>
      <c r="D65" s="286"/>
      <c r="E65" s="286"/>
      <c r="F65" s="290"/>
      <c r="G65" s="286"/>
      <c r="H65" s="286"/>
      <c r="I65" s="286"/>
      <c r="J65" s="286"/>
      <c r="K65" s="286"/>
      <c r="L65" s="286"/>
    </row>
    <row r="66" spans="1:12">
      <c r="A66" s="286">
        <v>76</v>
      </c>
      <c r="B66" s="287"/>
      <c r="C66" s="286"/>
      <c r="D66" s="286"/>
      <c r="E66" s="286"/>
      <c r="F66" s="290"/>
      <c r="G66" s="286"/>
      <c r="H66" s="286"/>
      <c r="I66" s="286"/>
      <c r="J66" s="286"/>
      <c r="K66" s="286"/>
      <c r="L66" s="286"/>
    </row>
    <row r="67" spans="1:12">
      <c r="A67" s="286">
        <v>77</v>
      </c>
      <c r="B67" s="287"/>
      <c r="C67" s="286"/>
      <c r="D67" s="286"/>
      <c r="E67" s="286"/>
      <c r="F67" s="290"/>
      <c r="G67" s="286"/>
      <c r="H67" s="286"/>
      <c r="I67" s="286"/>
      <c r="J67" s="286"/>
      <c r="K67" s="286"/>
      <c r="L67" s="286"/>
    </row>
    <row r="68" spans="1:12">
      <c r="A68" s="286">
        <v>78</v>
      </c>
      <c r="B68" s="287"/>
      <c r="C68" s="286"/>
      <c r="D68" s="286"/>
      <c r="E68" s="286"/>
      <c r="F68" s="290"/>
      <c r="G68" s="286"/>
      <c r="H68" s="286"/>
      <c r="I68" s="286"/>
      <c r="J68" s="286"/>
      <c r="K68" s="286"/>
      <c r="L68" s="286"/>
    </row>
    <row r="69" spans="1:12">
      <c r="A69" s="286">
        <v>79</v>
      </c>
      <c r="B69" s="287"/>
      <c r="C69" s="286"/>
      <c r="D69" s="286"/>
      <c r="E69" s="286"/>
      <c r="F69" s="290"/>
      <c r="G69" s="286"/>
      <c r="H69" s="286"/>
      <c r="I69" s="286"/>
      <c r="J69" s="286"/>
      <c r="K69" s="286"/>
      <c r="L69" s="286"/>
    </row>
    <row r="70" spans="1:12">
      <c r="A70" s="286">
        <v>80</v>
      </c>
      <c r="B70" s="287"/>
      <c r="C70" s="286"/>
      <c r="D70" s="286"/>
      <c r="E70" s="286"/>
      <c r="F70" s="290"/>
      <c r="G70" s="286"/>
      <c r="H70" s="286"/>
      <c r="I70" s="286"/>
      <c r="J70" s="286"/>
      <c r="K70" s="286"/>
      <c r="L70" s="286"/>
    </row>
    <row r="71" spans="1:12">
      <c r="A71" s="286">
        <v>81</v>
      </c>
      <c r="B71" s="287"/>
      <c r="C71" s="286"/>
      <c r="D71" s="286"/>
      <c r="E71" s="286"/>
      <c r="F71" s="290"/>
      <c r="G71" s="286"/>
      <c r="H71" s="286"/>
      <c r="I71" s="286"/>
      <c r="J71" s="286"/>
      <c r="K71" s="286"/>
      <c r="L71" s="286"/>
    </row>
    <row r="72" spans="1:12">
      <c r="A72" s="286">
        <v>82</v>
      </c>
      <c r="B72" s="287"/>
      <c r="C72" s="286"/>
      <c r="D72" s="286"/>
      <c r="E72" s="286"/>
      <c r="F72" s="290"/>
      <c r="G72" s="286"/>
      <c r="H72" s="286"/>
      <c r="I72" s="286"/>
      <c r="J72" s="286"/>
      <c r="K72" s="286"/>
      <c r="L72" s="286"/>
    </row>
    <row r="73" spans="1:12">
      <c r="A73" s="286">
        <v>83</v>
      </c>
      <c r="B73" s="287"/>
      <c r="C73" s="286"/>
      <c r="D73" s="286"/>
      <c r="E73" s="286"/>
      <c r="F73" s="290"/>
      <c r="G73" s="286"/>
      <c r="H73" s="286"/>
      <c r="I73" s="286"/>
      <c r="J73" s="286"/>
      <c r="K73" s="286"/>
      <c r="L73" s="286"/>
    </row>
    <row r="74" spans="1:12">
      <c r="A74" s="286">
        <v>84</v>
      </c>
      <c r="B74" s="287"/>
      <c r="C74" s="286"/>
      <c r="D74" s="286"/>
      <c r="E74" s="286"/>
      <c r="F74" s="290"/>
      <c r="G74" s="286"/>
      <c r="H74" s="286"/>
      <c r="I74" s="286"/>
      <c r="J74" s="286"/>
      <c r="K74" s="286"/>
      <c r="L74" s="286"/>
    </row>
    <row r="75" spans="1:12">
      <c r="A75" s="286">
        <v>85</v>
      </c>
      <c r="B75" s="287"/>
      <c r="C75" s="286"/>
      <c r="D75" s="286"/>
      <c r="E75" s="286"/>
      <c r="F75" s="290"/>
      <c r="G75" s="286"/>
      <c r="H75" s="286"/>
      <c r="I75" s="286"/>
      <c r="J75" s="286"/>
      <c r="K75" s="286"/>
      <c r="L75" s="286"/>
    </row>
    <row r="76" spans="1:12">
      <c r="A76" s="286">
        <v>86</v>
      </c>
      <c r="B76" s="287"/>
      <c r="C76" s="286"/>
      <c r="D76" s="286"/>
      <c r="E76" s="286"/>
      <c r="F76" s="290"/>
      <c r="G76" s="286"/>
      <c r="H76" s="286"/>
      <c r="I76" s="286"/>
      <c r="J76" s="286"/>
      <c r="K76" s="286"/>
      <c r="L76" s="286"/>
    </row>
    <row r="77" spans="1:12">
      <c r="A77" s="286">
        <v>87</v>
      </c>
      <c r="B77" s="287"/>
      <c r="C77" s="286"/>
      <c r="D77" s="286"/>
      <c r="E77" s="286"/>
      <c r="F77" s="290"/>
      <c r="G77" s="286"/>
      <c r="H77" s="286"/>
      <c r="I77" s="286"/>
      <c r="J77" s="286"/>
      <c r="K77" s="286"/>
      <c r="L77" s="286"/>
    </row>
    <row r="78" spans="1:12">
      <c r="A78" s="286">
        <v>88</v>
      </c>
      <c r="B78" s="287"/>
      <c r="C78" s="286"/>
      <c r="D78" s="286"/>
      <c r="E78" s="286"/>
      <c r="F78" s="290"/>
      <c r="G78" s="286"/>
      <c r="H78" s="286"/>
      <c r="I78" s="286"/>
      <c r="J78" s="286"/>
      <c r="K78" s="286"/>
      <c r="L78" s="286"/>
    </row>
    <row r="79" spans="1:12">
      <c r="A79" s="286">
        <v>89</v>
      </c>
      <c r="B79" s="287"/>
      <c r="C79" s="286"/>
      <c r="D79" s="286"/>
      <c r="E79" s="286"/>
      <c r="F79" s="290"/>
      <c r="G79" s="286"/>
      <c r="H79" s="286"/>
      <c r="I79" s="286"/>
      <c r="J79" s="286"/>
      <c r="K79" s="286"/>
      <c r="L79" s="286"/>
    </row>
    <row r="80" spans="1:12">
      <c r="A80" s="286">
        <v>90</v>
      </c>
      <c r="B80" s="287"/>
      <c r="C80" s="286"/>
      <c r="D80" s="286"/>
      <c r="E80" s="286"/>
      <c r="F80" s="290"/>
      <c r="G80" s="286"/>
      <c r="H80" s="286"/>
      <c r="I80" s="286"/>
      <c r="J80" s="286"/>
      <c r="K80" s="286"/>
      <c r="L80" s="286"/>
    </row>
    <row r="81" spans="1:12">
      <c r="A81" s="286">
        <v>91</v>
      </c>
      <c r="B81" s="287"/>
      <c r="C81" s="286"/>
      <c r="D81" s="286"/>
      <c r="E81" s="286"/>
      <c r="F81" s="290"/>
      <c r="G81" s="286"/>
      <c r="H81" s="286"/>
      <c r="I81" s="286"/>
      <c r="J81" s="286"/>
      <c r="K81" s="286"/>
      <c r="L81" s="286"/>
    </row>
    <row r="82" spans="1:12">
      <c r="A82" s="286">
        <v>92</v>
      </c>
      <c r="B82" s="287"/>
      <c r="C82" s="286"/>
      <c r="D82" s="286"/>
      <c r="E82" s="286"/>
      <c r="F82" s="290"/>
      <c r="G82" s="286"/>
      <c r="H82" s="286"/>
      <c r="I82" s="286"/>
      <c r="J82" s="286"/>
      <c r="K82" s="286"/>
      <c r="L82" s="286"/>
    </row>
    <row r="83" spans="1:12">
      <c r="A83" s="286">
        <v>93</v>
      </c>
      <c r="B83" s="287"/>
      <c r="C83" s="286"/>
      <c r="D83" s="286"/>
      <c r="E83" s="286"/>
      <c r="F83" s="290"/>
      <c r="G83" s="286"/>
      <c r="H83" s="286"/>
      <c r="I83" s="286"/>
      <c r="J83" s="286"/>
      <c r="K83" s="286"/>
      <c r="L83" s="286"/>
    </row>
    <row r="84" spans="1:12">
      <c r="A84" s="286">
        <v>94</v>
      </c>
      <c r="B84" s="287"/>
      <c r="C84" s="286"/>
      <c r="D84" s="286"/>
      <c r="E84" s="286"/>
      <c r="F84" s="290"/>
      <c r="G84" s="286"/>
      <c r="H84" s="286"/>
      <c r="I84" s="286"/>
      <c r="J84" s="286"/>
      <c r="K84" s="286"/>
      <c r="L84" s="286"/>
    </row>
    <row r="85" spans="1:12">
      <c r="A85" s="286">
        <v>95</v>
      </c>
      <c r="B85" s="287"/>
      <c r="C85" s="286"/>
      <c r="D85" s="286"/>
      <c r="E85" s="286"/>
      <c r="F85" s="290"/>
      <c r="G85" s="286"/>
      <c r="H85" s="286"/>
      <c r="I85" s="286"/>
      <c r="J85" s="286"/>
      <c r="K85" s="286"/>
      <c r="L85" s="286"/>
    </row>
    <row r="86" spans="1:12">
      <c r="A86" s="286">
        <v>96</v>
      </c>
      <c r="B86" s="287"/>
      <c r="C86" s="286"/>
      <c r="D86" s="286"/>
      <c r="E86" s="286"/>
      <c r="F86" s="290"/>
      <c r="G86" s="286"/>
      <c r="H86" s="286"/>
      <c r="I86" s="286"/>
      <c r="J86" s="286"/>
      <c r="K86" s="286"/>
      <c r="L86" s="286"/>
    </row>
    <row r="87" spans="1:12">
      <c r="A87" s="286">
        <v>97</v>
      </c>
      <c r="B87" s="287"/>
      <c r="C87" s="286"/>
      <c r="D87" s="286"/>
      <c r="E87" s="286"/>
      <c r="F87" s="290"/>
      <c r="G87" s="286"/>
      <c r="H87" s="286"/>
      <c r="I87" s="286"/>
      <c r="J87" s="286"/>
      <c r="K87" s="286"/>
      <c r="L87" s="286"/>
    </row>
    <row r="88" spans="1:12">
      <c r="A88" s="286">
        <v>98</v>
      </c>
      <c r="B88" s="287"/>
      <c r="C88" s="286"/>
      <c r="D88" s="286"/>
      <c r="E88" s="286"/>
      <c r="F88" s="290"/>
      <c r="G88" s="286"/>
      <c r="H88" s="286"/>
      <c r="I88" s="286"/>
      <c r="J88" s="286"/>
      <c r="K88" s="286"/>
      <c r="L88" s="286"/>
    </row>
    <row r="89" spans="1:12">
      <c r="A89" s="286">
        <v>99</v>
      </c>
      <c r="B89" s="287"/>
      <c r="C89" s="286"/>
      <c r="D89" s="286"/>
      <c r="E89" s="286"/>
      <c r="F89" s="290"/>
      <c r="G89" s="286"/>
      <c r="H89" s="286"/>
      <c r="I89" s="286"/>
      <c r="J89" s="286"/>
      <c r="K89" s="286"/>
      <c r="L89" s="286"/>
    </row>
    <row r="90" spans="1:12">
      <c r="A90" s="286">
        <v>100</v>
      </c>
      <c r="B90" s="287"/>
      <c r="C90" s="286"/>
      <c r="D90" s="286"/>
      <c r="E90" s="286"/>
      <c r="F90" s="290"/>
      <c r="G90" s="286"/>
      <c r="H90" s="286"/>
      <c r="I90" s="286"/>
      <c r="J90" s="286"/>
      <c r="K90" s="286"/>
      <c r="L90" s="286"/>
    </row>
  </sheetData>
  <mergeCells count="1">
    <mergeCell ref="B6:H6"/>
  </mergeCells>
  <conditionalFormatting sqref="C8:C90">
    <cfRule type="containsText" dxfId="465" priority="2" operator="containsText" text="zakup">
      <formula>NOT(ISERROR(SEARCH("zakup",C8)))</formula>
    </cfRule>
    <cfRule type="containsText" dxfId="464" priority="3" operator="containsText" text="relokacja">
      <formula>NOT(ISERROR(SEARCH("relokacja",C8)))</formula>
    </cfRule>
  </conditionalFormatting>
  <conditionalFormatting sqref="D8:D90">
    <cfRule type="containsText" dxfId="463" priority="1" operator="containsText" text="przetarg">
      <formula>NOT(ISERROR(SEARCH("przetarg",D8)))</formula>
    </cfRule>
  </conditionalFormatting>
  <dataValidations count="4">
    <dataValidation type="list" allowBlank="1" showInputMessage="1" showErrorMessage="1" sqref="D8:D90" xr:uid="{00000000-0002-0000-0600-000000000000}">
      <formula1>"przetarg"</formula1>
    </dataValidation>
    <dataValidation type="list" allowBlank="1" showInputMessage="1" showErrorMessage="1" sqref="C8:C90" xr:uid="{00000000-0002-0000-0600-000001000000}">
      <formula1>"relokacja,zakup,inne"</formula1>
    </dataValidation>
    <dataValidation type="list" allowBlank="1" showInputMessage="1" showErrorMessage="1" sqref="L8:L90" xr:uid="{00000000-0002-0000-0600-000002000000}">
      <formula1>"KPO I,KPO II"</formula1>
    </dataValidation>
    <dataValidation type="list" allowBlank="1" showInputMessage="1" showErrorMessage="1" sqref="B4" xr:uid="{00000000-0002-0000-0600-000005000000}">
      <formula1>#REF!</formula1>
    </dataValidation>
  </dataValidations>
  <pageMargins left="0.25" right="0.25" top="0.75" bottom="0.75" header="0.3" footer="0.3"/>
  <pageSetup paperSize="9" scale="43" orientation="landscape" copies="3"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xr:uid="{00000000-0002-0000-0600-000003000000}">
          <x14:formula1>
            <xm:f>Słownik!$A$11:$A$12</xm:f>
          </x14:formula1>
          <xm:sqref>K8:K90</xm:sqref>
        </x14:dataValidation>
        <x14:dataValidation type="list" allowBlank="1" showInputMessage="1" showErrorMessage="1" xr:uid="{00000000-0002-0000-0600-000004000000}">
          <x14:formula1>
            <xm:f>Słownik!$A$2:$A$8</xm:f>
          </x14:formula1>
          <xm:sqref>I8:I90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9"/>
  <dimension ref="A1:K29"/>
  <sheetViews>
    <sheetView zoomScale="55" zoomScaleNormal="55" workbookViewId="0">
      <selection activeCell="O19" sqref="O19"/>
    </sheetView>
  </sheetViews>
  <sheetFormatPr defaultColWidth="8.85546875" defaultRowHeight="15"/>
  <cols>
    <col min="1" max="1" width="16.28515625" customWidth="1"/>
    <col min="2" max="2" width="42.28515625" customWidth="1"/>
    <col min="3" max="6" width="31.85546875" customWidth="1"/>
    <col min="7" max="7" width="32.42578125" customWidth="1"/>
    <col min="8" max="8" width="48.42578125" customWidth="1"/>
    <col min="9" max="9" width="40.42578125" customWidth="1"/>
    <col min="10" max="10" width="8.85546875" style="166"/>
  </cols>
  <sheetData>
    <row r="1" spans="1:11" ht="15.75" thickBot="1">
      <c r="A1" t="s">
        <v>156</v>
      </c>
    </row>
    <row r="2" spans="1:11" ht="15.75" thickBot="1">
      <c r="A2" t="s">
        <v>217</v>
      </c>
      <c r="B2" s="394" t="s">
        <v>218</v>
      </c>
      <c r="C2" s="395"/>
      <c r="D2" s="395"/>
      <c r="E2" s="395"/>
      <c r="F2" s="395"/>
      <c r="G2" s="395"/>
      <c r="H2" s="396"/>
    </row>
    <row r="3" spans="1:11">
      <c r="B3" s="397" t="s">
        <v>219</v>
      </c>
      <c r="C3" s="397"/>
      <c r="D3" s="397"/>
      <c r="E3" s="397"/>
      <c r="F3" s="397"/>
      <c r="G3" s="397"/>
      <c r="H3" s="397"/>
    </row>
    <row r="4" spans="1:11" s="2" customFormat="1" ht="45.75" customHeight="1" thickBot="1">
      <c r="A4" s="167" t="s">
        <v>98</v>
      </c>
      <c r="B4" s="168" t="s">
        <v>99</v>
      </c>
      <c r="C4" s="168" t="s">
        <v>100</v>
      </c>
      <c r="D4" s="168" t="s">
        <v>157</v>
      </c>
      <c r="E4" s="168" t="s">
        <v>158</v>
      </c>
      <c r="F4" s="168" t="s">
        <v>159</v>
      </c>
      <c r="G4" s="168" t="s">
        <v>160</v>
      </c>
      <c r="H4" s="168" t="s">
        <v>161</v>
      </c>
      <c r="I4" s="255" t="s">
        <v>162</v>
      </c>
      <c r="J4" s="257" t="s">
        <v>163</v>
      </c>
      <c r="K4" s="258" t="s">
        <v>91</v>
      </c>
    </row>
    <row r="5" spans="1:11" ht="15.75" thickTop="1">
      <c r="A5">
        <v>1</v>
      </c>
      <c r="B5" s="170" t="s">
        <v>182</v>
      </c>
      <c r="C5" t="s">
        <v>136</v>
      </c>
      <c r="D5" t="s">
        <v>169</v>
      </c>
      <c r="E5" t="s">
        <v>183</v>
      </c>
      <c r="F5" s="153">
        <v>159900</v>
      </c>
      <c r="I5" t="s">
        <v>220</v>
      </c>
      <c r="J5"/>
    </row>
    <row r="6" spans="1:11">
      <c r="A6">
        <v>2</v>
      </c>
      <c r="B6" s="67" t="s">
        <v>185</v>
      </c>
      <c r="C6" t="s">
        <v>136</v>
      </c>
      <c r="D6" t="s">
        <v>169</v>
      </c>
      <c r="E6" t="s">
        <v>183</v>
      </c>
      <c r="F6" s="159">
        <v>163600</v>
      </c>
      <c r="I6" t="s">
        <v>220</v>
      </c>
      <c r="J6"/>
    </row>
    <row r="7" spans="1:11">
      <c r="A7">
        <v>3</v>
      </c>
      <c r="B7" s="67" t="s">
        <v>186</v>
      </c>
      <c r="C7" t="s">
        <v>136</v>
      </c>
      <c r="D7" t="s">
        <v>169</v>
      </c>
      <c r="E7" t="s">
        <v>187</v>
      </c>
      <c r="F7" s="159">
        <v>184500</v>
      </c>
      <c r="I7" t="s">
        <v>220</v>
      </c>
      <c r="J7"/>
    </row>
    <row r="8" spans="1:11" ht="30">
      <c r="A8">
        <v>4</v>
      </c>
      <c r="B8" s="67" t="s">
        <v>188</v>
      </c>
      <c r="C8" t="s">
        <v>136</v>
      </c>
      <c r="D8" t="s">
        <v>169</v>
      </c>
      <c r="E8" t="s">
        <v>189</v>
      </c>
      <c r="F8" s="159">
        <v>179600</v>
      </c>
      <c r="I8" t="s">
        <v>220</v>
      </c>
      <c r="J8"/>
    </row>
    <row r="9" spans="1:11">
      <c r="A9">
        <v>5</v>
      </c>
      <c r="B9" s="67" t="s">
        <v>190</v>
      </c>
      <c r="C9" t="s">
        <v>136</v>
      </c>
      <c r="D9" t="s">
        <v>169</v>
      </c>
      <c r="E9" t="s">
        <v>183</v>
      </c>
      <c r="F9" s="159">
        <v>148800</v>
      </c>
      <c r="I9" t="s">
        <v>220</v>
      </c>
      <c r="J9"/>
    </row>
    <row r="10" spans="1:11" ht="60">
      <c r="A10">
        <v>6</v>
      </c>
      <c r="B10" s="67" t="s">
        <v>221</v>
      </c>
      <c r="C10" t="s">
        <v>136</v>
      </c>
      <c r="E10" t="s">
        <v>187</v>
      </c>
      <c r="F10" s="159">
        <v>90000</v>
      </c>
      <c r="H10" t="s">
        <v>192</v>
      </c>
      <c r="I10" t="s">
        <v>220</v>
      </c>
      <c r="J10"/>
    </row>
    <row r="11" spans="1:11" ht="75.599999999999994" customHeight="1">
      <c r="A11">
        <v>7</v>
      </c>
      <c r="B11" s="2" t="s">
        <v>222</v>
      </c>
      <c r="C11" t="s">
        <v>136</v>
      </c>
      <c r="E11" t="s">
        <v>183</v>
      </c>
      <c r="F11" s="159">
        <v>282900</v>
      </c>
      <c r="I11" t="s">
        <v>220</v>
      </c>
      <c r="J11"/>
    </row>
    <row r="12" spans="1:11" ht="45">
      <c r="A12">
        <v>8</v>
      </c>
      <c r="B12" s="2" t="s">
        <v>223</v>
      </c>
      <c r="C12" t="s">
        <v>136</v>
      </c>
      <c r="E12" t="s">
        <v>183</v>
      </c>
      <c r="F12" s="159">
        <v>77000</v>
      </c>
      <c r="I12" t="s">
        <v>220</v>
      </c>
      <c r="J12"/>
    </row>
    <row r="13" spans="1:11" ht="30">
      <c r="A13">
        <v>9</v>
      </c>
      <c r="B13" s="2" t="s">
        <v>224</v>
      </c>
      <c r="C13" t="s">
        <v>136</v>
      </c>
      <c r="E13" t="s">
        <v>189</v>
      </c>
      <c r="I13" t="s">
        <v>220</v>
      </c>
      <c r="J13"/>
    </row>
    <row r="14" spans="1:11" ht="45">
      <c r="A14">
        <v>10</v>
      </c>
      <c r="B14" s="2" t="s">
        <v>225</v>
      </c>
      <c r="C14" t="s">
        <v>136</v>
      </c>
      <c r="E14" t="s">
        <v>187</v>
      </c>
      <c r="F14" s="159">
        <v>18500</v>
      </c>
      <c r="I14" t="s">
        <v>220</v>
      </c>
      <c r="J14"/>
    </row>
    <row r="15" spans="1:11" ht="45">
      <c r="A15">
        <v>11</v>
      </c>
      <c r="B15" s="2" t="s">
        <v>226</v>
      </c>
      <c r="C15" t="s">
        <v>136</v>
      </c>
      <c r="E15" t="s">
        <v>187</v>
      </c>
      <c r="F15" s="159">
        <v>68000</v>
      </c>
      <c r="I15" t="s">
        <v>220</v>
      </c>
      <c r="J15"/>
    </row>
    <row r="16" spans="1:11" ht="45">
      <c r="A16">
        <v>12</v>
      </c>
      <c r="B16" s="2" t="s">
        <v>227</v>
      </c>
      <c r="C16" t="s">
        <v>136</v>
      </c>
      <c r="E16" t="s">
        <v>183</v>
      </c>
      <c r="F16" s="159">
        <v>48000</v>
      </c>
      <c r="I16" t="s">
        <v>220</v>
      </c>
      <c r="J16"/>
    </row>
    <row r="17" spans="1:10" ht="60">
      <c r="A17">
        <v>13</v>
      </c>
      <c r="B17" s="2" t="s">
        <v>228</v>
      </c>
      <c r="C17" t="s">
        <v>136</v>
      </c>
      <c r="E17" t="s">
        <v>189</v>
      </c>
      <c r="F17" s="159">
        <v>29500</v>
      </c>
      <c r="I17" t="s">
        <v>220</v>
      </c>
      <c r="J17"/>
    </row>
    <row r="18" spans="1:10" ht="45">
      <c r="A18">
        <v>14</v>
      </c>
      <c r="B18" s="2" t="s">
        <v>229</v>
      </c>
      <c r="C18" t="s">
        <v>136</v>
      </c>
      <c r="E18" t="s">
        <v>189</v>
      </c>
      <c r="F18" s="159">
        <v>4700</v>
      </c>
      <c r="I18" t="s">
        <v>220</v>
      </c>
      <c r="J18"/>
    </row>
    <row r="19" spans="1:10" ht="60">
      <c r="A19">
        <v>15</v>
      </c>
      <c r="B19" s="2" t="s">
        <v>230</v>
      </c>
      <c r="C19" t="s">
        <v>136</v>
      </c>
      <c r="E19" t="s">
        <v>187</v>
      </c>
      <c r="F19" s="159">
        <v>45000</v>
      </c>
      <c r="I19" t="s">
        <v>220</v>
      </c>
      <c r="J19"/>
    </row>
    <row r="20" spans="1:10" ht="120">
      <c r="A20">
        <v>16</v>
      </c>
      <c r="B20" s="2" t="s">
        <v>231</v>
      </c>
      <c r="C20" t="s">
        <v>107</v>
      </c>
      <c r="G20" t="s">
        <v>203</v>
      </c>
      <c r="H20" t="s">
        <v>204</v>
      </c>
      <c r="J20"/>
    </row>
    <row r="21" spans="1:10" ht="75">
      <c r="A21">
        <v>17</v>
      </c>
      <c r="B21" s="2" t="s">
        <v>232</v>
      </c>
      <c r="C21" t="s">
        <v>107</v>
      </c>
      <c r="G21" t="s">
        <v>206</v>
      </c>
      <c r="H21" t="s">
        <v>204</v>
      </c>
      <c r="J21"/>
    </row>
    <row r="22" spans="1:10" ht="43.7" customHeight="1">
      <c r="A22">
        <v>18</v>
      </c>
      <c r="B22" s="2" t="s">
        <v>233</v>
      </c>
      <c r="C22" t="s">
        <v>107</v>
      </c>
      <c r="G22" t="s">
        <v>208</v>
      </c>
      <c r="H22" t="s">
        <v>204</v>
      </c>
      <c r="J22"/>
    </row>
    <row r="23" spans="1:10" ht="45">
      <c r="A23">
        <v>19</v>
      </c>
      <c r="B23" s="2" t="s">
        <v>234</v>
      </c>
      <c r="C23" t="s">
        <v>107</v>
      </c>
      <c r="G23" t="s">
        <v>210</v>
      </c>
      <c r="H23" t="s">
        <v>204</v>
      </c>
      <c r="J23"/>
    </row>
    <row r="24" spans="1:10" ht="45">
      <c r="A24">
        <v>20</v>
      </c>
      <c r="B24" s="2" t="s">
        <v>235</v>
      </c>
      <c r="C24" t="s">
        <v>107</v>
      </c>
      <c r="G24" t="s">
        <v>210</v>
      </c>
      <c r="H24" t="s">
        <v>204</v>
      </c>
      <c r="J24"/>
    </row>
    <row r="25" spans="1:10">
      <c r="A25">
        <v>21</v>
      </c>
      <c r="B25" s="2" t="s">
        <v>212</v>
      </c>
      <c r="C25" t="s">
        <v>107</v>
      </c>
      <c r="J25"/>
    </row>
    <row r="26" spans="1:10" ht="102.6" customHeight="1">
      <c r="A26">
        <v>22</v>
      </c>
      <c r="B26" s="2" t="s">
        <v>213</v>
      </c>
      <c r="C26" t="s">
        <v>107</v>
      </c>
      <c r="H26" t="s">
        <v>214</v>
      </c>
      <c r="J26"/>
    </row>
    <row r="27" spans="1:10" ht="30">
      <c r="A27">
        <v>23</v>
      </c>
      <c r="B27" s="2" t="s">
        <v>215</v>
      </c>
      <c r="C27" t="s">
        <v>107</v>
      </c>
      <c r="H27" t="s">
        <v>214</v>
      </c>
      <c r="J27"/>
    </row>
    <row r="28" spans="1:10" ht="30">
      <c r="A28">
        <v>24</v>
      </c>
      <c r="B28" s="2" t="s">
        <v>216</v>
      </c>
      <c r="C28" t="s">
        <v>107</v>
      </c>
      <c r="J28"/>
    </row>
    <row r="29" spans="1:10" ht="21">
      <c r="B29" s="2"/>
      <c r="F29" s="259">
        <f>SUBTOTAL(9,F5:F28)</f>
        <v>1500000</v>
      </c>
    </row>
  </sheetData>
  <mergeCells count="2">
    <mergeCell ref="B2:H2"/>
    <mergeCell ref="B3:H3"/>
  </mergeCells>
  <conditionalFormatting sqref="B6:B10">
    <cfRule type="containsBlanks" dxfId="435" priority="1">
      <formula>LEN(TRIM(B6))=0</formula>
    </cfRule>
  </conditionalFormatting>
  <dataValidations count="2">
    <dataValidation type="list" allowBlank="1" showInputMessage="1" showErrorMessage="1" sqref="C5:C28" xr:uid="{00000000-0002-0000-0700-000000000000}">
      <formula1>"zakup,relokacja"</formula1>
    </dataValidation>
    <dataValidation type="list" allowBlank="1" showInputMessage="1" showErrorMessage="1" sqref="D5:D28" xr:uid="{00000000-0002-0000-0700-000001000000}">
      <formula1>"przetarg"</formula1>
    </dataValidation>
  </dataValidation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usz33">
    <pageSetUpPr fitToPage="1"/>
  </sheetPr>
  <dimension ref="A2:L90"/>
  <sheetViews>
    <sheetView showGridLines="0" topLeftCell="C1" zoomScale="85" zoomScaleNormal="85" workbookViewId="0">
      <selection activeCell="G46" sqref="G46"/>
    </sheetView>
  </sheetViews>
  <sheetFormatPr defaultColWidth="8.85546875" defaultRowHeight="15"/>
  <cols>
    <col min="1" max="1" width="9.7109375" style="169" customWidth="1"/>
    <col min="2" max="2" width="61.42578125" style="169"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2" s="276" customFormat="1">
      <c r="A2" s="276" t="s">
        <v>94</v>
      </c>
      <c r="B2" s="279" t="s">
        <v>236</v>
      </c>
      <c r="C2" s="280"/>
      <c r="D2" s="280"/>
      <c r="E2" s="280"/>
      <c r="F2" s="280"/>
      <c r="G2" s="280"/>
      <c r="H2" s="280"/>
    </row>
    <row r="3" spans="1:12">
      <c r="A3" s="169" t="s">
        <v>176</v>
      </c>
      <c r="B3" s="278">
        <f>SUM(Tabela1111218[Planowany budżet w '[zł']])</f>
        <v>0</v>
      </c>
      <c r="C3" s="275"/>
      <c r="D3" s="275"/>
      <c r="E3" s="275"/>
      <c r="F3" s="275"/>
      <c r="G3" s="275"/>
      <c r="H3" s="275"/>
    </row>
    <row r="4" spans="1:12">
      <c r="A4" s="169" t="s">
        <v>96</v>
      </c>
      <c r="B4" s="278" t="s">
        <v>237</v>
      </c>
      <c r="C4" s="275"/>
      <c r="D4" s="275"/>
      <c r="E4" s="275"/>
      <c r="F4" s="275"/>
      <c r="G4" s="275"/>
      <c r="H4" s="275"/>
    </row>
    <row r="5" spans="1:12" s="276" customFormat="1">
      <c r="B5" s="277"/>
      <c r="C5" s="277"/>
      <c r="D5" s="277"/>
      <c r="E5" s="277"/>
      <c r="F5" s="277"/>
      <c r="G5" s="277"/>
      <c r="H5" s="277"/>
    </row>
    <row r="6" spans="1:12">
      <c r="B6" s="389"/>
      <c r="C6" s="389"/>
      <c r="D6" s="389"/>
      <c r="E6" s="389"/>
      <c r="F6" s="389"/>
      <c r="G6" s="389"/>
      <c r="H6" s="389"/>
    </row>
    <row r="7" spans="1:12"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row>
    <row r="8" spans="1:12" ht="14.25" customHeight="1" thickTop="1">
      <c r="A8" s="286">
        <v>1</v>
      </c>
      <c r="B8" s="287" t="s">
        <v>238</v>
      </c>
      <c r="C8" s="286" t="s">
        <v>136</v>
      </c>
      <c r="D8" s="286" t="s">
        <v>169</v>
      </c>
      <c r="E8" s="286" t="s">
        <v>239</v>
      </c>
      <c r="F8" s="288"/>
      <c r="G8" s="286"/>
      <c r="H8" s="286" t="s">
        <v>240</v>
      </c>
      <c r="I8" s="286" t="s">
        <v>82</v>
      </c>
      <c r="J8" s="286"/>
      <c r="K8" s="286"/>
      <c r="L8" s="286" t="s">
        <v>184</v>
      </c>
    </row>
    <row r="9" spans="1:12" ht="14.25" customHeight="1">
      <c r="A9" s="286">
        <v>2</v>
      </c>
      <c r="B9" s="287" t="s">
        <v>241</v>
      </c>
      <c r="C9" s="286" t="s">
        <v>136</v>
      </c>
      <c r="D9" s="286" t="s">
        <v>169</v>
      </c>
      <c r="E9" s="286" t="s">
        <v>242</v>
      </c>
      <c r="F9" s="290"/>
      <c r="G9" s="286"/>
      <c r="H9" s="293" t="s">
        <v>243</v>
      </c>
      <c r="I9" s="286" t="s">
        <v>82</v>
      </c>
      <c r="J9" s="286"/>
      <c r="K9" s="286"/>
      <c r="L9" s="286" t="s">
        <v>184</v>
      </c>
    </row>
    <row r="10" spans="1:12" ht="14.25" customHeight="1">
      <c r="A10" s="286">
        <v>3</v>
      </c>
      <c r="B10" s="287" t="s">
        <v>244</v>
      </c>
      <c r="C10" s="286" t="s">
        <v>136</v>
      </c>
      <c r="D10" s="286" t="s">
        <v>169</v>
      </c>
      <c r="E10" s="286" t="s">
        <v>245</v>
      </c>
      <c r="F10" s="290"/>
      <c r="G10" s="286"/>
      <c r="H10" s="293" t="s">
        <v>246</v>
      </c>
      <c r="I10" s="286" t="s">
        <v>82</v>
      </c>
      <c r="J10" s="286"/>
      <c r="K10" s="286"/>
      <c r="L10" s="286" t="s">
        <v>184</v>
      </c>
    </row>
    <row r="11" spans="1:12" ht="14.25" customHeight="1">
      <c r="A11" s="286">
        <v>4</v>
      </c>
      <c r="B11" s="287" t="s">
        <v>247</v>
      </c>
      <c r="C11" s="286" t="s">
        <v>136</v>
      </c>
      <c r="D11" s="286" t="s">
        <v>169</v>
      </c>
      <c r="E11" s="286" t="s">
        <v>248</v>
      </c>
      <c r="F11" s="290"/>
      <c r="G11" s="286"/>
      <c r="H11" s="286" t="s">
        <v>249</v>
      </c>
      <c r="I11" s="286" t="s">
        <v>82</v>
      </c>
      <c r="J11" s="286"/>
      <c r="K11" s="286"/>
      <c r="L11" s="286" t="s">
        <v>184</v>
      </c>
    </row>
    <row r="12" spans="1:12" ht="14.25" customHeight="1">
      <c r="A12" s="286">
        <v>5</v>
      </c>
      <c r="B12" s="287" t="s">
        <v>250</v>
      </c>
      <c r="C12" s="286" t="s">
        <v>136</v>
      </c>
      <c r="D12" s="286" t="s">
        <v>169</v>
      </c>
      <c r="E12" s="286" t="s">
        <v>251</v>
      </c>
      <c r="F12" s="290"/>
      <c r="G12" s="286"/>
      <c r="H12" s="286" t="s">
        <v>252</v>
      </c>
      <c r="I12" s="286" t="s">
        <v>82</v>
      </c>
      <c r="J12" s="286"/>
      <c r="K12" s="286"/>
      <c r="L12" s="286" t="s">
        <v>184</v>
      </c>
    </row>
    <row r="13" spans="1:12" ht="14.25" customHeight="1">
      <c r="A13" s="286">
        <v>6</v>
      </c>
      <c r="B13" s="287" t="s">
        <v>253</v>
      </c>
      <c r="C13" s="286" t="s">
        <v>136</v>
      </c>
      <c r="D13" s="286"/>
      <c r="E13" s="286" t="s">
        <v>254</v>
      </c>
      <c r="F13" s="290"/>
      <c r="G13" s="286"/>
      <c r="H13" s="286" t="s">
        <v>255</v>
      </c>
      <c r="I13" s="286" t="s">
        <v>82</v>
      </c>
      <c r="J13" s="286"/>
      <c r="K13" s="286"/>
      <c r="L13" s="286" t="s">
        <v>184</v>
      </c>
    </row>
    <row r="14" spans="1:12" ht="14.25" customHeight="1">
      <c r="A14" s="286">
        <v>7</v>
      </c>
      <c r="B14" s="292" t="s">
        <v>256</v>
      </c>
      <c r="C14" s="286" t="s">
        <v>136</v>
      </c>
      <c r="D14" s="286" t="s">
        <v>169</v>
      </c>
      <c r="E14" s="286" t="s">
        <v>257</v>
      </c>
      <c r="F14" s="290"/>
      <c r="G14" s="286"/>
      <c r="H14" s="286" t="s">
        <v>258</v>
      </c>
      <c r="I14" s="286" t="s">
        <v>82</v>
      </c>
      <c r="J14" s="286"/>
      <c r="K14" s="286"/>
      <c r="L14" s="286" t="s">
        <v>184</v>
      </c>
    </row>
    <row r="15" spans="1:12" ht="14.25" customHeight="1">
      <c r="A15" s="286">
        <v>8</v>
      </c>
      <c r="B15" s="287" t="s">
        <v>259</v>
      </c>
      <c r="C15" s="286" t="s">
        <v>136</v>
      </c>
      <c r="D15" s="286" t="s">
        <v>169</v>
      </c>
      <c r="E15" s="286" t="s">
        <v>260</v>
      </c>
      <c r="F15" s="290"/>
      <c r="G15" s="286"/>
      <c r="H15" s="286" t="s">
        <v>261</v>
      </c>
      <c r="I15" s="286" t="s">
        <v>82</v>
      </c>
      <c r="J15" s="286"/>
      <c r="K15" s="286"/>
      <c r="L15" s="286" t="s">
        <v>184</v>
      </c>
    </row>
    <row r="16" spans="1:12" ht="14.25" customHeight="1">
      <c r="A16" s="286">
        <v>9</v>
      </c>
      <c r="B16" s="287" t="s">
        <v>262</v>
      </c>
      <c r="C16" s="286" t="s">
        <v>136</v>
      </c>
      <c r="D16" s="286"/>
      <c r="E16" s="286" t="s">
        <v>260</v>
      </c>
      <c r="F16" s="290"/>
      <c r="G16" s="286"/>
      <c r="H16" s="286" t="s">
        <v>263</v>
      </c>
      <c r="I16" s="286" t="s">
        <v>82</v>
      </c>
      <c r="J16" s="286"/>
      <c r="K16" s="286"/>
      <c r="L16" s="286" t="s">
        <v>184</v>
      </c>
    </row>
    <row r="17" spans="1:12" ht="14.25" customHeight="1">
      <c r="A17" s="286">
        <v>10</v>
      </c>
      <c r="B17" s="292" t="s">
        <v>264</v>
      </c>
      <c r="C17" s="286" t="s">
        <v>136</v>
      </c>
      <c r="D17" s="286" t="s">
        <v>169</v>
      </c>
      <c r="E17" s="286" t="s">
        <v>265</v>
      </c>
      <c r="F17" s="290"/>
      <c r="G17" s="286"/>
      <c r="H17" s="286" t="s">
        <v>266</v>
      </c>
      <c r="I17" s="286" t="s">
        <v>82</v>
      </c>
      <c r="J17" s="286"/>
      <c r="K17" s="286"/>
      <c r="L17" s="286" t="s">
        <v>184</v>
      </c>
    </row>
    <row r="18" spans="1:12" ht="14.25" customHeight="1">
      <c r="A18" s="286">
        <v>11</v>
      </c>
      <c r="B18" s="292" t="s">
        <v>267</v>
      </c>
      <c r="C18" s="286" t="s">
        <v>136</v>
      </c>
      <c r="D18" s="286" t="s">
        <v>169</v>
      </c>
      <c r="E18" s="286" t="s">
        <v>268</v>
      </c>
      <c r="F18" s="290"/>
      <c r="G18" s="286"/>
      <c r="H18" s="286" t="s">
        <v>269</v>
      </c>
      <c r="I18" s="286" t="s">
        <v>82</v>
      </c>
      <c r="J18" s="286"/>
      <c r="K18" s="286"/>
      <c r="L18" s="286" t="s">
        <v>184</v>
      </c>
    </row>
    <row r="19" spans="1:12" ht="14.25" customHeight="1">
      <c r="A19" s="286">
        <v>12</v>
      </c>
      <c r="B19" s="287" t="s">
        <v>270</v>
      </c>
      <c r="C19" s="286" t="s">
        <v>136</v>
      </c>
      <c r="D19" s="286" t="s">
        <v>169</v>
      </c>
      <c r="E19" s="286" t="s">
        <v>271</v>
      </c>
      <c r="F19" s="290"/>
      <c r="G19" s="293"/>
      <c r="H19" s="286" t="s">
        <v>272</v>
      </c>
      <c r="I19" s="286" t="s">
        <v>82</v>
      </c>
      <c r="J19" s="286"/>
      <c r="K19" s="286"/>
      <c r="L19" s="286" t="s">
        <v>184</v>
      </c>
    </row>
    <row r="20" spans="1:12" ht="14.25" customHeight="1">
      <c r="A20" s="286">
        <v>13</v>
      </c>
      <c r="B20" s="287" t="s">
        <v>273</v>
      </c>
      <c r="C20" s="286" t="s">
        <v>136</v>
      </c>
      <c r="D20" s="286" t="s">
        <v>169</v>
      </c>
      <c r="E20" s="286" t="s">
        <v>239</v>
      </c>
      <c r="F20" s="290"/>
      <c r="G20" s="293"/>
      <c r="H20" s="286" t="s">
        <v>274</v>
      </c>
      <c r="I20" s="286" t="s">
        <v>82</v>
      </c>
      <c r="J20" s="286"/>
      <c r="K20" s="286"/>
      <c r="L20" s="286" t="s">
        <v>184</v>
      </c>
    </row>
    <row r="21" spans="1:12" ht="14.25" customHeight="1">
      <c r="A21" s="286">
        <v>14</v>
      </c>
      <c r="B21" s="287" t="s">
        <v>275</v>
      </c>
      <c r="C21" s="286" t="s">
        <v>136</v>
      </c>
      <c r="D21" s="286" t="s">
        <v>169</v>
      </c>
      <c r="E21" s="286" t="s">
        <v>276</v>
      </c>
      <c r="F21" s="290"/>
      <c r="G21" s="286"/>
      <c r="H21" s="286" t="s">
        <v>277</v>
      </c>
      <c r="I21" s="286" t="s">
        <v>82</v>
      </c>
      <c r="J21" s="286"/>
      <c r="K21" s="286"/>
      <c r="L21" s="286" t="s">
        <v>184</v>
      </c>
    </row>
    <row r="22" spans="1:12" ht="14.25" customHeight="1">
      <c r="A22" s="286">
        <v>15</v>
      </c>
      <c r="B22" s="292" t="s">
        <v>278</v>
      </c>
      <c r="C22" s="286" t="s">
        <v>136</v>
      </c>
      <c r="D22" s="286" t="s">
        <v>169</v>
      </c>
      <c r="E22" s="286" t="s">
        <v>279</v>
      </c>
      <c r="F22" s="290"/>
      <c r="G22" s="286"/>
      <c r="H22" s="286" t="s">
        <v>280</v>
      </c>
      <c r="I22" s="286" t="s">
        <v>82</v>
      </c>
      <c r="J22" s="286"/>
      <c r="K22" s="286"/>
      <c r="L22" s="286" t="s">
        <v>184</v>
      </c>
    </row>
    <row r="23" spans="1:12" ht="14.25" customHeight="1">
      <c r="A23" s="286">
        <v>16</v>
      </c>
      <c r="B23" s="292" t="s">
        <v>281</v>
      </c>
      <c r="C23" s="286" t="s">
        <v>136</v>
      </c>
      <c r="D23" s="286" t="s">
        <v>169</v>
      </c>
      <c r="E23" s="286" t="s">
        <v>282</v>
      </c>
      <c r="F23" s="290"/>
      <c r="G23" s="286"/>
      <c r="H23" s="286" t="s">
        <v>283</v>
      </c>
      <c r="I23" s="286" t="s">
        <v>82</v>
      </c>
      <c r="J23" s="286"/>
      <c r="K23" s="286"/>
      <c r="L23" s="286" t="s">
        <v>184</v>
      </c>
    </row>
    <row r="24" spans="1:12" ht="14.25" customHeight="1">
      <c r="A24" s="286">
        <v>17</v>
      </c>
      <c r="B24" s="287" t="s">
        <v>284</v>
      </c>
      <c r="C24" s="286" t="s">
        <v>136</v>
      </c>
      <c r="D24" s="286" t="s">
        <v>169</v>
      </c>
      <c r="E24" s="286" t="s">
        <v>285</v>
      </c>
      <c r="F24" s="290"/>
      <c r="G24" s="286"/>
      <c r="H24" s="286" t="s">
        <v>286</v>
      </c>
      <c r="I24" s="286" t="s">
        <v>82</v>
      </c>
      <c r="J24" s="286"/>
      <c r="K24" s="286"/>
      <c r="L24" s="286" t="s">
        <v>184</v>
      </c>
    </row>
    <row r="25" spans="1:12" ht="14.25" customHeight="1">
      <c r="A25" s="286">
        <v>18</v>
      </c>
      <c r="B25" s="287" t="s">
        <v>287</v>
      </c>
      <c r="C25" s="286" t="s">
        <v>136</v>
      </c>
      <c r="D25" s="286" t="s">
        <v>169</v>
      </c>
      <c r="E25" s="286" t="s">
        <v>288</v>
      </c>
      <c r="F25" s="290"/>
      <c r="G25" s="286"/>
      <c r="H25" s="286" t="s">
        <v>289</v>
      </c>
      <c r="I25" s="286" t="s">
        <v>82</v>
      </c>
      <c r="J25" s="286"/>
      <c r="K25" s="286"/>
      <c r="L25" s="286" t="s">
        <v>184</v>
      </c>
    </row>
    <row r="26" spans="1:12" ht="14.25" customHeight="1">
      <c r="A26" s="286">
        <v>19</v>
      </c>
      <c r="B26" s="287" t="s">
        <v>290</v>
      </c>
      <c r="C26" s="286" t="s">
        <v>136</v>
      </c>
      <c r="D26" s="286" t="s">
        <v>169</v>
      </c>
      <c r="E26" s="286" t="s">
        <v>291</v>
      </c>
      <c r="F26" s="290"/>
      <c r="G26" s="286"/>
      <c r="H26" s="286" t="s">
        <v>292</v>
      </c>
      <c r="I26" s="286" t="s">
        <v>82</v>
      </c>
      <c r="J26" s="286"/>
      <c r="K26" s="286"/>
      <c r="L26" s="286" t="s">
        <v>184</v>
      </c>
    </row>
    <row r="27" spans="1:12" ht="14.25" customHeight="1">
      <c r="A27" s="286">
        <v>20</v>
      </c>
      <c r="B27" s="292" t="s">
        <v>293</v>
      </c>
      <c r="C27" s="286" t="s">
        <v>136</v>
      </c>
      <c r="D27" s="286" t="s">
        <v>169</v>
      </c>
      <c r="E27" s="286" t="s">
        <v>294</v>
      </c>
      <c r="F27" s="294"/>
      <c r="G27" s="286"/>
      <c r="H27" s="293" t="s">
        <v>295</v>
      </c>
      <c r="I27" s="286" t="s">
        <v>82</v>
      </c>
      <c r="J27" s="286"/>
      <c r="K27" s="286"/>
      <c r="L27" s="286" t="s">
        <v>184</v>
      </c>
    </row>
    <row r="28" spans="1:12" ht="14.25" customHeight="1">
      <c r="A28" s="286">
        <v>21</v>
      </c>
      <c r="B28" s="296" t="s">
        <v>296</v>
      </c>
      <c r="C28" s="286" t="s">
        <v>136</v>
      </c>
      <c r="D28" s="286" t="s">
        <v>169</v>
      </c>
      <c r="E28" s="286" t="s">
        <v>294</v>
      </c>
      <c r="F28" s="294"/>
      <c r="G28" s="286"/>
      <c r="H28" s="286" t="s">
        <v>297</v>
      </c>
      <c r="I28" s="286" t="s">
        <v>82</v>
      </c>
      <c r="J28" s="286"/>
      <c r="K28" s="286"/>
      <c r="L28" s="286" t="s">
        <v>184</v>
      </c>
    </row>
    <row r="29" spans="1:12" ht="14.25" customHeight="1">
      <c r="A29" s="286">
        <v>22</v>
      </c>
      <c r="B29" s="296" t="s">
        <v>298</v>
      </c>
      <c r="C29" s="286" t="s">
        <v>136</v>
      </c>
      <c r="D29" s="286" t="s">
        <v>169</v>
      </c>
      <c r="E29" s="286" t="s">
        <v>299</v>
      </c>
      <c r="F29" s="294"/>
      <c r="G29" s="286"/>
      <c r="H29" s="286" t="s">
        <v>300</v>
      </c>
      <c r="I29" s="286" t="s">
        <v>82</v>
      </c>
      <c r="J29" s="286"/>
      <c r="K29" s="286"/>
      <c r="L29" s="286" t="s">
        <v>184</v>
      </c>
    </row>
    <row r="30" spans="1:12" ht="14.25" customHeight="1">
      <c r="A30" s="286">
        <v>23</v>
      </c>
      <c r="B30" s="296" t="s">
        <v>301</v>
      </c>
      <c r="C30" s="286" t="s">
        <v>136</v>
      </c>
      <c r="D30" s="286"/>
      <c r="E30" s="286" t="s">
        <v>187</v>
      </c>
      <c r="F30" s="294"/>
      <c r="G30" s="286"/>
      <c r="H30" s="286" t="s">
        <v>302</v>
      </c>
      <c r="I30" s="286" t="s">
        <v>82</v>
      </c>
      <c r="J30" s="286"/>
      <c r="K30" s="286"/>
      <c r="L30" s="286" t="s">
        <v>184</v>
      </c>
    </row>
    <row r="31" spans="1:12" ht="14.25" customHeight="1">
      <c r="A31" s="286">
        <v>24</v>
      </c>
      <c r="B31" s="292" t="s">
        <v>303</v>
      </c>
      <c r="C31" s="286" t="s">
        <v>136</v>
      </c>
      <c r="D31" s="286" t="s">
        <v>169</v>
      </c>
      <c r="E31" s="286" t="s">
        <v>285</v>
      </c>
      <c r="F31" s="294"/>
      <c r="G31" s="286"/>
      <c r="H31" s="286" t="s">
        <v>304</v>
      </c>
      <c r="I31" s="286" t="s">
        <v>82</v>
      </c>
      <c r="J31" s="286"/>
      <c r="K31" s="286"/>
      <c r="L31" s="286" t="s">
        <v>184</v>
      </c>
    </row>
    <row r="32" spans="1:12" ht="14.25" customHeight="1">
      <c r="A32" s="286">
        <v>25</v>
      </c>
      <c r="B32" s="296" t="s">
        <v>305</v>
      </c>
      <c r="C32" s="286" t="s">
        <v>136</v>
      </c>
      <c r="D32" s="286" t="s">
        <v>169</v>
      </c>
      <c r="E32" s="286"/>
      <c r="F32" s="294"/>
      <c r="G32" s="286"/>
      <c r="H32" s="286" t="s">
        <v>306</v>
      </c>
      <c r="I32" s="286" t="s">
        <v>82</v>
      </c>
      <c r="J32" s="286"/>
      <c r="K32" s="286"/>
      <c r="L32" s="286" t="s">
        <v>184</v>
      </c>
    </row>
    <row r="33" spans="1:12" ht="15.75">
      <c r="A33" s="286">
        <v>26</v>
      </c>
      <c r="B33" s="296" t="s">
        <v>307</v>
      </c>
      <c r="C33" s="286" t="s">
        <v>136</v>
      </c>
      <c r="D33" s="286"/>
      <c r="E33" s="286" t="s">
        <v>308</v>
      </c>
      <c r="F33" s="294"/>
      <c r="G33" s="286"/>
      <c r="H33" s="286" t="s">
        <v>309</v>
      </c>
      <c r="I33" s="286" t="s">
        <v>82</v>
      </c>
      <c r="J33" s="297"/>
      <c r="K33" s="286"/>
      <c r="L33" s="298" t="s">
        <v>184</v>
      </c>
    </row>
    <row r="34" spans="1:12">
      <c r="A34" s="286">
        <v>44</v>
      </c>
      <c r="B34" s="287" t="s">
        <v>310</v>
      </c>
      <c r="C34" s="286" t="s">
        <v>136</v>
      </c>
      <c r="D34" s="286"/>
      <c r="E34" s="286" t="s">
        <v>311</v>
      </c>
      <c r="F34" s="294"/>
      <c r="G34" s="286"/>
      <c r="H34" s="286" t="s">
        <v>312</v>
      </c>
      <c r="I34" s="286" t="s">
        <v>82</v>
      </c>
      <c r="J34" s="286"/>
      <c r="K34" s="286"/>
      <c r="L34" s="286" t="s">
        <v>184</v>
      </c>
    </row>
    <row r="35" spans="1:12">
      <c r="A35" s="286">
        <v>45</v>
      </c>
      <c r="B35" s="287" t="s">
        <v>313</v>
      </c>
      <c r="C35" s="286" t="s">
        <v>136</v>
      </c>
      <c r="D35" s="286"/>
      <c r="E35" s="286" t="s">
        <v>254</v>
      </c>
      <c r="F35" s="294"/>
      <c r="G35" s="286"/>
      <c r="H35" s="286" t="s">
        <v>314</v>
      </c>
      <c r="I35" s="286" t="s">
        <v>82</v>
      </c>
      <c r="J35" s="286"/>
      <c r="K35" s="286"/>
      <c r="L35" s="286" t="s">
        <v>184</v>
      </c>
    </row>
    <row r="36" spans="1:12">
      <c r="A36" s="286">
        <v>46</v>
      </c>
      <c r="B36" s="287" t="s">
        <v>315</v>
      </c>
      <c r="C36" s="286" t="s">
        <v>136</v>
      </c>
      <c r="D36" s="286"/>
      <c r="E36" s="286"/>
      <c r="F36" s="294"/>
      <c r="G36" s="286"/>
      <c r="H36" s="286" t="s">
        <v>304</v>
      </c>
      <c r="I36" s="286" t="s">
        <v>82</v>
      </c>
      <c r="J36" s="286"/>
      <c r="K36" s="286"/>
      <c r="L36" s="286" t="s">
        <v>184</v>
      </c>
    </row>
    <row r="37" spans="1:12">
      <c r="A37" s="286">
        <v>47</v>
      </c>
      <c r="B37" s="287" t="s">
        <v>316</v>
      </c>
      <c r="C37" s="286" t="s">
        <v>136</v>
      </c>
      <c r="D37" s="286" t="s">
        <v>169</v>
      </c>
      <c r="E37" s="286" t="s">
        <v>265</v>
      </c>
      <c r="F37" s="294"/>
      <c r="G37" s="286"/>
      <c r="H37" s="286" t="s">
        <v>317</v>
      </c>
      <c r="I37" s="286" t="s">
        <v>82</v>
      </c>
      <c r="J37" s="286"/>
      <c r="K37" s="286"/>
      <c r="L37" s="286" t="s">
        <v>184</v>
      </c>
    </row>
    <row r="38" spans="1:12">
      <c r="A38" s="286">
        <v>48</v>
      </c>
      <c r="B38" s="287" t="s">
        <v>318</v>
      </c>
      <c r="C38" s="286" t="s">
        <v>136</v>
      </c>
      <c r="D38" s="286"/>
      <c r="E38" s="286" t="s">
        <v>265</v>
      </c>
      <c r="F38" s="294"/>
      <c r="G38" s="286"/>
      <c r="H38" s="286" t="s">
        <v>319</v>
      </c>
      <c r="I38" s="286" t="s">
        <v>82</v>
      </c>
      <c r="J38" s="286"/>
      <c r="K38" s="286"/>
      <c r="L38" s="286" t="s">
        <v>184</v>
      </c>
    </row>
    <row r="39" spans="1:12">
      <c r="A39" s="286">
        <v>49</v>
      </c>
      <c r="B39" s="287" t="s">
        <v>320</v>
      </c>
      <c r="C39" s="286" t="s">
        <v>136</v>
      </c>
      <c r="D39" s="286" t="s">
        <v>169</v>
      </c>
      <c r="E39" s="286" t="s">
        <v>265</v>
      </c>
      <c r="F39" s="294"/>
      <c r="G39" s="286"/>
      <c r="H39" s="286" t="s">
        <v>321</v>
      </c>
      <c r="I39" s="286" t="s">
        <v>82</v>
      </c>
      <c r="J39" s="286"/>
      <c r="K39" s="286"/>
      <c r="L39" s="286" t="s">
        <v>184</v>
      </c>
    </row>
    <row r="40" spans="1:12">
      <c r="A40" s="286">
        <v>50</v>
      </c>
      <c r="B40" s="287" t="s">
        <v>322</v>
      </c>
      <c r="C40" s="286" t="s">
        <v>136</v>
      </c>
      <c r="D40" s="286"/>
      <c r="E40" s="286" t="s">
        <v>265</v>
      </c>
      <c r="F40" s="294"/>
      <c r="G40" s="286"/>
      <c r="H40" s="286" t="s">
        <v>323</v>
      </c>
      <c r="I40" s="286" t="s">
        <v>82</v>
      </c>
      <c r="J40" s="286"/>
      <c r="K40" s="286"/>
      <c r="L40" s="286" t="s">
        <v>184</v>
      </c>
    </row>
    <row r="41" spans="1:12">
      <c r="A41" s="286">
        <v>51</v>
      </c>
      <c r="B41" s="287" t="s">
        <v>324</v>
      </c>
      <c r="C41" s="286" t="s">
        <v>136</v>
      </c>
      <c r="D41" s="286"/>
      <c r="E41" s="286" t="s">
        <v>265</v>
      </c>
      <c r="F41" s="290"/>
      <c r="G41" s="286"/>
      <c r="H41" s="286" t="s">
        <v>325</v>
      </c>
      <c r="I41" s="286" t="s">
        <v>82</v>
      </c>
      <c r="J41" s="286"/>
      <c r="K41" s="286"/>
      <c r="L41" s="286" t="s">
        <v>184</v>
      </c>
    </row>
    <row r="42" spans="1:12">
      <c r="A42" s="286">
        <v>52</v>
      </c>
      <c r="B42" s="287" t="s">
        <v>326</v>
      </c>
      <c r="C42" s="286" t="s">
        <v>136</v>
      </c>
      <c r="D42" s="286"/>
      <c r="E42" s="286" t="s">
        <v>265</v>
      </c>
      <c r="F42" s="290"/>
      <c r="G42" s="286"/>
      <c r="H42" s="286" t="s">
        <v>327</v>
      </c>
      <c r="I42" s="286" t="s">
        <v>82</v>
      </c>
      <c r="J42" s="286"/>
      <c r="K42" s="286"/>
      <c r="L42" s="286" t="s">
        <v>184</v>
      </c>
    </row>
    <row r="43" spans="1:12">
      <c r="A43" s="286">
        <v>53</v>
      </c>
      <c r="B43" s="287" t="s">
        <v>328</v>
      </c>
      <c r="C43" s="286" t="s">
        <v>136</v>
      </c>
      <c r="D43" s="286"/>
      <c r="E43" s="286" t="s">
        <v>265</v>
      </c>
      <c r="F43" s="290"/>
      <c r="G43" s="286"/>
      <c r="H43" s="286" t="s">
        <v>329</v>
      </c>
      <c r="I43" s="286" t="s">
        <v>82</v>
      </c>
      <c r="J43" s="286"/>
      <c r="K43" s="286"/>
      <c r="L43" s="286" t="s">
        <v>184</v>
      </c>
    </row>
    <row r="44" spans="1:12">
      <c r="A44" s="286">
        <v>54</v>
      </c>
      <c r="B44" s="287" t="s">
        <v>330</v>
      </c>
      <c r="C44" s="286" t="s">
        <v>136</v>
      </c>
      <c r="D44" s="286" t="s">
        <v>169</v>
      </c>
      <c r="E44" s="286" t="s">
        <v>265</v>
      </c>
      <c r="F44" s="290"/>
      <c r="G44" s="286"/>
      <c r="H44" s="286" t="s">
        <v>331</v>
      </c>
      <c r="I44" s="286" t="s">
        <v>82</v>
      </c>
      <c r="J44" s="286"/>
      <c r="K44" s="286"/>
      <c r="L44" s="286" t="s">
        <v>184</v>
      </c>
    </row>
    <row r="45" spans="1:12">
      <c r="A45" s="286">
        <v>55</v>
      </c>
      <c r="B45" s="287" t="s">
        <v>332</v>
      </c>
      <c r="C45" s="286" t="s">
        <v>136</v>
      </c>
      <c r="D45" s="286" t="s">
        <v>169</v>
      </c>
      <c r="E45" s="286" t="s">
        <v>265</v>
      </c>
      <c r="F45" s="290"/>
      <c r="G45" s="286"/>
      <c r="H45" s="286" t="s">
        <v>333</v>
      </c>
      <c r="I45" s="286" t="s">
        <v>82</v>
      </c>
      <c r="J45" s="286"/>
      <c r="K45" s="286"/>
      <c r="L45" s="286" t="s">
        <v>184</v>
      </c>
    </row>
    <row r="46" spans="1:12">
      <c r="A46" s="286">
        <v>56</v>
      </c>
      <c r="B46" s="287" t="s">
        <v>334</v>
      </c>
      <c r="C46" s="286" t="s">
        <v>136</v>
      </c>
      <c r="D46" s="286" t="s">
        <v>169</v>
      </c>
      <c r="E46" s="286" t="s">
        <v>265</v>
      </c>
      <c r="F46" s="290"/>
      <c r="G46" s="286"/>
      <c r="H46" s="286" t="s">
        <v>335</v>
      </c>
      <c r="I46" s="286" t="s">
        <v>82</v>
      </c>
      <c r="J46" s="286"/>
      <c r="K46" s="286"/>
      <c r="L46" s="286" t="s">
        <v>184</v>
      </c>
    </row>
    <row r="47" spans="1:12">
      <c r="A47" s="286">
        <v>57</v>
      </c>
      <c r="B47" s="287" t="s">
        <v>336</v>
      </c>
      <c r="C47" s="286" t="s">
        <v>107</v>
      </c>
      <c r="D47" s="286" t="s">
        <v>337</v>
      </c>
      <c r="E47" s="286" t="s">
        <v>338</v>
      </c>
      <c r="F47" s="290"/>
      <c r="G47" s="286"/>
      <c r="H47" s="286" t="s">
        <v>339</v>
      </c>
      <c r="I47" s="286" t="s">
        <v>82</v>
      </c>
      <c r="J47" s="286"/>
      <c r="K47" s="286"/>
      <c r="L47" s="286" t="s">
        <v>184</v>
      </c>
    </row>
    <row r="48" spans="1:12">
      <c r="A48" s="286">
        <v>58</v>
      </c>
      <c r="B48" s="287" t="s">
        <v>340</v>
      </c>
      <c r="C48" s="286" t="s">
        <v>136</v>
      </c>
      <c r="D48" s="286"/>
      <c r="E48" s="286" t="s">
        <v>239</v>
      </c>
      <c r="F48" s="290"/>
      <c r="G48" s="286"/>
      <c r="H48" s="286" t="s">
        <v>341</v>
      </c>
      <c r="I48" s="286" t="s">
        <v>82</v>
      </c>
      <c r="J48" s="286"/>
      <c r="K48" s="286"/>
      <c r="L48" s="286" t="s">
        <v>184</v>
      </c>
    </row>
    <row r="49" spans="1:12">
      <c r="A49" s="286">
        <v>59</v>
      </c>
      <c r="B49" s="287" t="s">
        <v>342</v>
      </c>
      <c r="C49" s="286" t="s">
        <v>136</v>
      </c>
      <c r="D49" s="286"/>
      <c r="E49" s="286" t="s">
        <v>343</v>
      </c>
      <c r="F49" s="290"/>
      <c r="G49" s="286"/>
      <c r="H49" s="286" t="s">
        <v>344</v>
      </c>
      <c r="I49" s="286" t="s">
        <v>82</v>
      </c>
      <c r="J49" s="286"/>
      <c r="K49" s="286"/>
      <c r="L49" s="286" t="s">
        <v>184</v>
      </c>
    </row>
    <row r="50" spans="1:12">
      <c r="A50" s="286">
        <v>60</v>
      </c>
      <c r="B50" s="287" t="s">
        <v>345</v>
      </c>
      <c r="C50" s="286" t="s">
        <v>136</v>
      </c>
      <c r="D50" s="286" t="s">
        <v>169</v>
      </c>
      <c r="E50" s="286" t="s">
        <v>245</v>
      </c>
      <c r="F50" s="290"/>
      <c r="G50" s="286"/>
      <c r="H50" s="286" t="s">
        <v>346</v>
      </c>
      <c r="I50" s="286" t="s">
        <v>82</v>
      </c>
      <c r="J50" s="286"/>
      <c r="K50" s="286"/>
      <c r="L50" s="286" t="s">
        <v>184</v>
      </c>
    </row>
    <row r="51" spans="1:12">
      <c r="A51" s="286">
        <v>61</v>
      </c>
      <c r="B51" s="287" t="s">
        <v>347</v>
      </c>
      <c r="C51" s="286" t="s">
        <v>136</v>
      </c>
      <c r="D51" s="286" t="s">
        <v>169</v>
      </c>
      <c r="E51" s="286" t="s">
        <v>348</v>
      </c>
      <c r="F51" s="290"/>
      <c r="G51" s="286"/>
      <c r="H51" s="286" t="s">
        <v>349</v>
      </c>
      <c r="I51" s="286" t="s">
        <v>82</v>
      </c>
      <c r="J51" s="286"/>
      <c r="K51" s="286"/>
      <c r="L51" s="286" t="s">
        <v>184</v>
      </c>
    </row>
    <row r="52" spans="1:12">
      <c r="A52" s="286">
        <v>62</v>
      </c>
      <c r="B52" s="287" t="s">
        <v>350</v>
      </c>
      <c r="C52" s="286" t="s">
        <v>136</v>
      </c>
      <c r="D52" s="286"/>
      <c r="E52" s="286" t="s">
        <v>282</v>
      </c>
      <c r="F52" s="290"/>
      <c r="G52" s="286"/>
      <c r="H52" s="286" t="s">
        <v>351</v>
      </c>
      <c r="I52" s="286" t="s">
        <v>82</v>
      </c>
      <c r="J52" s="286"/>
      <c r="K52" s="286"/>
      <c r="L52" s="286" t="s">
        <v>184</v>
      </c>
    </row>
    <row r="53" spans="1:12">
      <c r="A53" s="286">
        <v>63</v>
      </c>
      <c r="B53" s="287" t="s">
        <v>352</v>
      </c>
      <c r="C53" s="286" t="s">
        <v>136</v>
      </c>
      <c r="D53" s="286" t="s">
        <v>169</v>
      </c>
      <c r="E53" s="286" t="s">
        <v>282</v>
      </c>
      <c r="F53" s="290"/>
      <c r="G53" s="286"/>
      <c r="H53" s="286" t="s">
        <v>353</v>
      </c>
      <c r="I53" s="286" t="s">
        <v>82</v>
      </c>
      <c r="J53" s="286"/>
      <c r="K53" s="286"/>
      <c r="L53" s="286" t="s">
        <v>184</v>
      </c>
    </row>
    <row r="54" spans="1:12">
      <c r="A54" s="286">
        <v>64</v>
      </c>
      <c r="B54" s="287" t="s">
        <v>354</v>
      </c>
      <c r="C54" s="286" t="s">
        <v>136</v>
      </c>
      <c r="D54" s="286" t="s">
        <v>169</v>
      </c>
      <c r="E54" s="286" t="s">
        <v>282</v>
      </c>
      <c r="F54" s="290"/>
      <c r="G54" s="286"/>
      <c r="H54" s="286" t="s">
        <v>355</v>
      </c>
      <c r="I54" s="286" t="s">
        <v>82</v>
      </c>
      <c r="J54" s="286"/>
      <c r="K54" s="286"/>
      <c r="L54" s="286" t="s">
        <v>184</v>
      </c>
    </row>
    <row r="55" spans="1:12">
      <c r="A55" s="286">
        <v>65</v>
      </c>
      <c r="B55" s="287" t="s">
        <v>356</v>
      </c>
      <c r="C55" s="286" t="s">
        <v>136</v>
      </c>
      <c r="D55" s="286" t="s">
        <v>169</v>
      </c>
      <c r="E55" s="286" t="s">
        <v>357</v>
      </c>
      <c r="F55" s="290"/>
      <c r="G55" s="286"/>
      <c r="H55" s="286" t="s">
        <v>358</v>
      </c>
      <c r="I55" s="286" t="s">
        <v>82</v>
      </c>
      <c r="J55" s="286"/>
      <c r="K55" s="286"/>
      <c r="L55" s="286" t="s">
        <v>184</v>
      </c>
    </row>
    <row r="56" spans="1:12">
      <c r="A56" s="286">
        <v>66</v>
      </c>
      <c r="B56" s="287" t="s">
        <v>359</v>
      </c>
      <c r="C56" s="286" t="s">
        <v>136</v>
      </c>
      <c r="D56" s="286" t="s">
        <v>169</v>
      </c>
      <c r="E56" s="286" t="s">
        <v>288</v>
      </c>
      <c r="F56" s="290"/>
      <c r="G56" s="286"/>
      <c r="H56" s="286" t="s">
        <v>360</v>
      </c>
      <c r="I56" s="286" t="s">
        <v>82</v>
      </c>
      <c r="J56" s="286"/>
      <c r="K56" s="286"/>
      <c r="L56" s="286" t="s">
        <v>184</v>
      </c>
    </row>
    <row r="57" spans="1:12">
      <c r="A57" s="286">
        <v>67</v>
      </c>
      <c r="B57" s="287" t="s">
        <v>361</v>
      </c>
      <c r="C57" s="286" t="s">
        <v>136</v>
      </c>
      <c r="D57" s="286" t="s">
        <v>169</v>
      </c>
      <c r="E57" s="286" t="s">
        <v>362</v>
      </c>
      <c r="F57" s="290"/>
      <c r="G57" s="286"/>
      <c r="H57" s="286" t="s">
        <v>363</v>
      </c>
      <c r="I57" s="286" t="s">
        <v>82</v>
      </c>
      <c r="J57" s="286"/>
      <c r="K57" s="286"/>
      <c r="L57" s="286" t="s">
        <v>184</v>
      </c>
    </row>
    <row r="58" spans="1:12">
      <c r="A58" s="286">
        <v>68</v>
      </c>
      <c r="B58" s="287" t="s">
        <v>364</v>
      </c>
      <c r="C58" s="286" t="s">
        <v>136</v>
      </c>
      <c r="D58" s="286" t="s">
        <v>169</v>
      </c>
      <c r="E58" s="286" t="s">
        <v>362</v>
      </c>
      <c r="F58" s="290"/>
      <c r="G58" s="286"/>
      <c r="H58" s="286" t="s">
        <v>365</v>
      </c>
      <c r="I58" s="286" t="s">
        <v>82</v>
      </c>
      <c r="J58" s="286"/>
      <c r="K58" s="286"/>
      <c r="L58" s="286" t="s">
        <v>184</v>
      </c>
    </row>
    <row r="59" spans="1:12">
      <c r="A59" s="286">
        <v>69</v>
      </c>
      <c r="B59" s="287" t="s">
        <v>366</v>
      </c>
      <c r="C59" s="286" t="s">
        <v>136</v>
      </c>
      <c r="D59" s="286" t="s">
        <v>169</v>
      </c>
      <c r="E59" s="286"/>
      <c r="F59" s="290"/>
      <c r="G59" s="286"/>
      <c r="H59" s="286" t="s">
        <v>367</v>
      </c>
      <c r="I59" s="286" t="s">
        <v>82</v>
      </c>
      <c r="J59" s="286"/>
      <c r="K59" s="286"/>
      <c r="L59" s="286" t="s">
        <v>184</v>
      </c>
    </row>
    <row r="60" spans="1:12">
      <c r="A60" s="286">
        <v>70</v>
      </c>
      <c r="B60" s="287" t="s">
        <v>368</v>
      </c>
      <c r="C60" s="286" t="s">
        <v>136</v>
      </c>
      <c r="D60" s="286" t="s">
        <v>169</v>
      </c>
      <c r="E60" s="286"/>
      <c r="F60" s="290"/>
      <c r="G60" s="286"/>
      <c r="H60" s="286" t="s">
        <v>304</v>
      </c>
      <c r="I60" s="286" t="s">
        <v>82</v>
      </c>
      <c r="J60" s="286"/>
      <c r="K60" s="286"/>
      <c r="L60" s="286" t="s">
        <v>184</v>
      </c>
    </row>
    <row r="61" spans="1:12">
      <c r="A61" s="286">
        <v>71</v>
      </c>
      <c r="B61" s="287" t="s">
        <v>369</v>
      </c>
      <c r="C61" s="286" t="s">
        <v>136</v>
      </c>
      <c r="D61" s="286" t="s">
        <v>169</v>
      </c>
      <c r="E61" s="286"/>
      <c r="F61" s="290"/>
      <c r="G61" s="286"/>
      <c r="H61" s="286" t="s">
        <v>370</v>
      </c>
      <c r="I61" s="286" t="s">
        <v>82</v>
      </c>
      <c r="J61" s="286"/>
      <c r="K61" s="286"/>
      <c r="L61" s="286" t="s">
        <v>184</v>
      </c>
    </row>
    <row r="62" spans="1:12">
      <c r="A62" s="286">
        <v>72</v>
      </c>
      <c r="B62" s="287"/>
      <c r="C62" s="286"/>
      <c r="D62" s="286"/>
      <c r="E62" s="286"/>
      <c r="F62" s="290"/>
      <c r="G62" s="286"/>
      <c r="H62" s="286" t="s">
        <v>304</v>
      </c>
      <c r="I62" s="286"/>
      <c r="J62" s="286"/>
      <c r="K62" s="286"/>
      <c r="L62" s="286"/>
    </row>
    <row r="63" spans="1:12">
      <c r="A63" s="286">
        <v>73</v>
      </c>
      <c r="B63" s="287"/>
      <c r="C63" s="286"/>
      <c r="D63" s="286"/>
      <c r="E63" s="286"/>
      <c r="F63" s="290"/>
      <c r="G63" s="286"/>
      <c r="H63" s="286"/>
      <c r="I63" s="286"/>
      <c r="J63" s="286"/>
      <c r="K63" s="286"/>
      <c r="L63" s="286"/>
    </row>
    <row r="64" spans="1:12">
      <c r="A64" s="286">
        <v>74</v>
      </c>
      <c r="B64" s="287"/>
      <c r="C64" s="286"/>
      <c r="D64" s="286"/>
      <c r="E64" s="286"/>
      <c r="F64" s="290"/>
      <c r="G64" s="286"/>
      <c r="H64" s="286"/>
      <c r="I64" s="286"/>
      <c r="J64" s="286"/>
      <c r="K64" s="286"/>
      <c r="L64" s="286"/>
    </row>
    <row r="65" spans="1:12">
      <c r="A65" s="286">
        <v>75</v>
      </c>
      <c r="B65" s="287"/>
      <c r="C65" s="286"/>
      <c r="D65" s="286"/>
      <c r="E65" s="286"/>
      <c r="F65" s="290"/>
      <c r="G65" s="286"/>
      <c r="H65" s="286"/>
      <c r="I65" s="286"/>
      <c r="J65" s="286"/>
      <c r="K65" s="286"/>
      <c r="L65" s="286"/>
    </row>
    <row r="66" spans="1:12">
      <c r="A66" s="286">
        <v>76</v>
      </c>
      <c r="B66" s="287"/>
      <c r="C66" s="286"/>
      <c r="D66" s="286"/>
      <c r="E66" s="286"/>
      <c r="F66" s="290"/>
      <c r="G66" s="286"/>
      <c r="H66" s="286"/>
      <c r="I66" s="286"/>
      <c r="J66" s="286"/>
      <c r="K66" s="286"/>
      <c r="L66" s="286"/>
    </row>
    <row r="67" spans="1:12">
      <c r="A67" s="286">
        <v>77</v>
      </c>
      <c r="B67" s="287"/>
      <c r="C67" s="286"/>
      <c r="D67" s="286"/>
      <c r="E67" s="286"/>
      <c r="F67" s="290"/>
      <c r="G67" s="286"/>
      <c r="H67" s="286"/>
      <c r="I67" s="286"/>
      <c r="J67" s="286"/>
      <c r="K67" s="286"/>
      <c r="L67" s="286"/>
    </row>
    <row r="68" spans="1:12">
      <c r="A68" s="286">
        <v>78</v>
      </c>
      <c r="B68" s="287"/>
      <c r="C68" s="286"/>
      <c r="D68" s="286"/>
      <c r="E68" s="286"/>
      <c r="F68" s="290"/>
      <c r="G68" s="286"/>
      <c r="H68" s="286"/>
      <c r="I68" s="286"/>
      <c r="J68" s="286"/>
      <c r="K68" s="286"/>
      <c r="L68" s="286"/>
    </row>
    <row r="69" spans="1:12">
      <c r="A69" s="286">
        <v>79</v>
      </c>
      <c r="B69" s="287"/>
      <c r="C69" s="286"/>
      <c r="D69" s="286"/>
      <c r="E69" s="286"/>
      <c r="F69" s="290"/>
      <c r="G69" s="286"/>
      <c r="H69" s="286"/>
      <c r="I69" s="286"/>
      <c r="J69" s="286"/>
      <c r="K69" s="286"/>
      <c r="L69" s="286"/>
    </row>
    <row r="70" spans="1:12">
      <c r="A70" s="286">
        <v>80</v>
      </c>
      <c r="B70" s="287"/>
      <c r="C70" s="286"/>
      <c r="D70" s="286"/>
      <c r="E70" s="286"/>
      <c r="F70" s="290"/>
      <c r="G70" s="286"/>
      <c r="H70" s="286"/>
      <c r="I70" s="286"/>
      <c r="J70" s="286"/>
      <c r="K70" s="286"/>
      <c r="L70" s="286"/>
    </row>
    <row r="71" spans="1:12">
      <c r="A71" s="286">
        <v>81</v>
      </c>
      <c r="B71" s="287"/>
      <c r="C71" s="286"/>
      <c r="D71" s="286"/>
      <c r="E71" s="286"/>
      <c r="F71" s="290"/>
      <c r="G71" s="286"/>
      <c r="H71" s="286"/>
      <c r="I71" s="286"/>
      <c r="J71" s="286"/>
      <c r="K71" s="286"/>
      <c r="L71" s="286"/>
    </row>
    <row r="72" spans="1:12">
      <c r="A72" s="286">
        <v>82</v>
      </c>
      <c r="B72" s="287"/>
      <c r="C72" s="286"/>
      <c r="D72" s="286"/>
      <c r="E72" s="286"/>
      <c r="F72" s="290"/>
      <c r="G72" s="286"/>
      <c r="H72" s="286"/>
      <c r="I72" s="286"/>
      <c r="J72" s="286"/>
      <c r="K72" s="286"/>
      <c r="L72" s="286"/>
    </row>
    <row r="73" spans="1:12">
      <c r="A73" s="286">
        <v>83</v>
      </c>
      <c r="B73" s="287"/>
      <c r="C73" s="286"/>
      <c r="D73" s="286"/>
      <c r="E73" s="286"/>
      <c r="F73" s="290"/>
      <c r="G73" s="286"/>
      <c r="H73" s="286"/>
      <c r="I73" s="286"/>
      <c r="J73" s="286"/>
      <c r="K73" s="286"/>
      <c r="L73" s="286"/>
    </row>
    <row r="74" spans="1:12">
      <c r="A74" s="286">
        <v>84</v>
      </c>
      <c r="B74" s="287"/>
      <c r="C74" s="286"/>
      <c r="D74" s="286"/>
      <c r="E74" s="286"/>
      <c r="F74" s="290"/>
      <c r="G74" s="286"/>
      <c r="H74" s="286"/>
      <c r="I74" s="286"/>
      <c r="J74" s="286"/>
      <c r="K74" s="286"/>
      <c r="L74" s="286"/>
    </row>
    <row r="75" spans="1:12">
      <c r="A75" s="286">
        <v>85</v>
      </c>
      <c r="B75" s="287"/>
      <c r="C75" s="286"/>
      <c r="D75" s="286"/>
      <c r="E75" s="286"/>
      <c r="F75" s="290"/>
      <c r="G75" s="286"/>
      <c r="H75" s="286"/>
      <c r="I75" s="286"/>
      <c r="J75" s="286"/>
      <c r="K75" s="286"/>
      <c r="L75" s="286"/>
    </row>
    <row r="76" spans="1:12">
      <c r="A76" s="286">
        <v>86</v>
      </c>
      <c r="B76" s="287"/>
      <c r="C76" s="286"/>
      <c r="D76" s="286"/>
      <c r="E76" s="286"/>
      <c r="F76" s="290"/>
      <c r="G76" s="286"/>
      <c r="H76" s="286"/>
      <c r="I76" s="286"/>
      <c r="J76" s="286"/>
      <c r="K76" s="286"/>
      <c r="L76" s="286"/>
    </row>
    <row r="77" spans="1:12">
      <c r="A77" s="286">
        <v>87</v>
      </c>
      <c r="B77" s="287"/>
      <c r="C77" s="286"/>
      <c r="D77" s="286"/>
      <c r="E77" s="286"/>
      <c r="F77" s="290"/>
      <c r="G77" s="286"/>
      <c r="H77" s="286"/>
      <c r="I77" s="286"/>
      <c r="J77" s="286"/>
      <c r="K77" s="286"/>
      <c r="L77" s="286"/>
    </row>
    <row r="78" spans="1:12">
      <c r="A78" s="286">
        <v>88</v>
      </c>
      <c r="B78" s="287"/>
      <c r="C78" s="286"/>
      <c r="D78" s="286"/>
      <c r="E78" s="286"/>
      <c r="F78" s="290"/>
      <c r="G78" s="286"/>
      <c r="H78" s="286"/>
      <c r="I78" s="286"/>
      <c r="J78" s="286"/>
      <c r="K78" s="286"/>
      <c r="L78" s="286"/>
    </row>
    <row r="79" spans="1:12">
      <c r="A79" s="286">
        <v>89</v>
      </c>
      <c r="B79" s="287"/>
      <c r="C79" s="286"/>
      <c r="D79" s="286"/>
      <c r="E79" s="286"/>
      <c r="F79" s="290"/>
      <c r="G79" s="286"/>
      <c r="H79" s="286"/>
      <c r="I79" s="286"/>
      <c r="J79" s="286"/>
      <c r="K79" s="286"/>
      <c r="L79" s="286"/>
    </row>
    <row r="80" spans="1:12">
      <c r="A80" s="286">
        <v>90</v>
      </c>
      <c r="B80" s="287"/>
      <c r="C80" s="286"/>
      <c r="D80" s="286"/>
      <c r="E80" s="286"/>
      <c r="F80" s="290"/>
      <c r="G80" s="286"/>
      <c r="H80" s="286"/>
      <c r="I80" s="286"/>
      <c r="J80" s="286"/>
      <c r="K80" s="286"/>
      <c r="L80" s="286"/>
    </row>
    <row r="81" spans="1:12">
      <c r="A81" s="286">
        <v>91</v>
      </c>
      <c r="B81" s="287"/>
      <c r="C81" s="286"/>
      <c r="D81" s="286"/>
      <c r="E81" s="286"/>
      <c r="F81" s="290"/>
      <c r="G81" s="286"/>
      <c r="H81" s="286"/>
      <c r="I81" s="286"/>
      <c r="J81" s="286"/>
      <c r="K81" s="286"/>
      <c r="L81" s="286"/>
    </row>
    <row r="82" spans="1:12">
      <c r="A82" s="286">
        <v>92</v>
      </c>
      <c r="B82" s="287"/>
      <c r="C82" s="286"/>
      <c r="D82" s="286"/>
      <c r="E82" s="286"/>
      <c r="F82" s="290"/>
      <c r="G82" s="286"/>
      <c r="H82" s="286"/>
      <c r="I82" s="286"/>
      <c r="J82" s="286"/>
      <c r="K82" s="286"/>
      <c r="L82" s="286"/>
    </row>
    <row r="83" spans="1:12">
      <c r="A83" s="286">
        <v>93</v>
      </c>
      <c r="B83" s="287"/>
      <c r="C83" s="286"/>
      <c r="D83" s="286"/>
      <c r="E83" s="286"/>
      <c r="F83" s="290"/>
      <c r="G83" s="286"/>
      <c r="H83" s="286"/>
      <c r="I83" s="286"/>
      <c r="J83" s="286"/>
      <c r="K83" s="286"/>
      <c r="L83" s="286"/>
    </row>
    <row r="84" spans="1:12">
      <c r="A84" s="286">
        <v>94</v>
      </c>
      <c r="B84" s="287"/>
      <c r="C84" s="286"/>
      <c r="D84" s="286"/>
      <c r="E84" s="286"/>
      <c r="F84" s="290"/>
      <c r="G84" s="286"/>
      <c r="H84" s="286"/>
      <c r="I84" s="286"/>
      <c r="J84" s="286"/>
      <c r="K84" s="286"/>
      <c r="L84" s="286"/>
    </row>
    <row r="85" spans="1:12">
      <c r="A85" s="286">
        <v>95</v>
      </c>
      <c r="B85" s="287"/>
      <c r="C85" s="286"/>
      <c r="D85" s="286"/>
      <c r="E85" s="286"/>
      <c r="F85" s="290"/>
      <c r="G85" s="286"/>
      <c r="H85" s="286"/>
      <c r="I85" s="286"/>
      <c r="J85" s="286"/>
      <c r="K85" s="286"/>
      <c r="L85" s="286"/>
    </row>
    <row r="86" spans="1:12">
      <c r="A86" s="286">
        <v>96</v>
      </c>
      <c r="B86" s="287"/>
      <c r="C86" s="286"/>
      <c r="D86" s="286"/>
      <c r="E86" s="286"/>
      <c r="F86" s="290"/>
      <c r="G86" s="286"/>
      <c r="H86" s="286"/>
      <c r="I86" s="286"/>
      <c r="J86" s="286"/>
      <c r="K86" s="286"/>
      <c r="L86" s="286"/>
    </row>
    <row r="87" spans="1:12">
      <c r="A87" s="286">
        <v>97</v>
      </c>
      <c r="B87" s="287"/>
      <c r="C87" s="286"/>
      <c r="D87" s="286"/>
      <c r="E87" s="286"/>
      <c r="F87" s="290"/>
      <c r="G87" s="286"/>
      <c r="H87" s="286"/>
      <c r="I87" s="286"/>
      <c r="J87" s="286"/>
      <c r="K87" s="286"/>
      <c r="L87" s="286"/>
    </row>
    <row r="88" spans="1:12">
      <c r="A88" s="286">
        <v>98</v>
      </c>
      <c r="B88" s="287"/>
      <c r="C88" s="286"/>
      <c r="D88" s="286"/>
      <c r="E88" s="286"/>
      <c r="F88" s="290"/>
      <c r="G88" s="286"/>
      <c r="H88" s="286"/>
      <c r="I88" s="286"/>
      <c r="J88" s="286"/>
      <c r="K88" s="286"/>
      <c r="L88" s="286"/>
    </row>
    <row r="89" spans="1:12">
      <c r="A89" s="286">
        <v>99</v>
      </c>
      <c r="B89" s="287"/>
      <c r="C89" s="286"/>
      <c r="D89" s="286"/>
      <c r="E89" s="286"/>
      <c r="F89" s="290"/>
      <c r="G89" s="286"/>
      <c r="H89" s="286"/>
      <c r="I89" s="286"/>
      <c r="J89" s="286"/>
      <c r="K89" s="286"/>
      <c r="L89" s="286"/>
    </row>
    <row r="90" spans="1:12">
      <c r="A90" s="286">
        <v>100</v>
      </c>
      <c r="B90" s="287"/>
      <c r="C90" s="286"/>
      <c r="D90" s="286"/>
      <c r="E90" s="286"/>
      <c r="F90" s="290"/>
      <c r="G90" s="286"/>
      <c r="H90" s="286"/>
      <c r="I90" s="286"/>
      <c r="J90" s="286"/>
      <c r="K90" s="286"/>
      <c r="L90" s="286"/>
    </row>
  </sheetData>
  <mergeCells count="1">
    <mergeCell ref="B6:H6"/>
  </mergeCells>
  <conditionalFormatting sqref="C8:C90">
    <cfRule type="containsText" dxfId="428" priority="2" operator="containsText" text="zakup">
      <formula>NOT(ISERROR(SEARCH("zakup",C8)))</formula>
    </cfRule>
    <cfRule type="containsText" dxfId="427" priority="3" operator="containsText" text="relokacja">
      <formula>NOT(ISERROR(SEARCH("relokacja",C8)))</formula>
    </cfRule>
  </conditionalFormatting>
  <conditionalFormatting sqref="D8:D90">
    <cfRule type="containsText" dxfId="426" priority="1" operator="containsText" text="przetarg">
      <formula>NOT(ISERROR(SEARCH("przetarg",D8)))</formula>
    </cfRule>
  </conditionalFormatting>
  <dataValidations count="4">
    <dataValidation type="list" allowBlank="1" showInputMessage="1" showErrorMessage="1" sqref="D8:D90" xr:uid="{00000000-0002-0000-0800-000000000000}">
      <formula1>"przetarg"</formula1>
    </dataValidation>
    <dataValidation type="list" allowBlank="1" showInputMessage="1" showErrorMessage="1" sqref="C8:C90" xr:uid="{00000000-0002-0000-0800-000001000000}">
      <formula1>"relokacja,zakup,inne"</formula1>
    </dataValidation>
    <dataValidation type="list" allowBlank="1" showInputMessage="1" showErrorMessage="1" sqref="L8:L90" xr:uid="{00000000-0002-0000-0800-000002000000}">
      <formula1>"KPO I,KPO II"</formula1>
    </dataValidation>
    <dataValidation type="list" allowBlank="1" showInputMessage="1" showErrorMessage="1" sqref="B4" xr:uid="{00000000-0002-0000-0800-000005000000}">
      <formula1>#REF!</formula1>
    </dataValidation>
  </dataValidations>
  <pageMargins left="0.25" right="0.25" top="0.75" bottom="0.75" header="0.3" footer="0.3"/>
  <pageSetup paperSize="9" scale="43" orientation="landscape" copies="3"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xr:uid="{00000000-0002-0000-0800-000003000000}">
          <x14:formula1>
            <xm:f>Słownik!$A$11:$A$12</xm:f>
          </x14:formula1>
          <xm:sqref>K8:K90</xm:sqref>
        </x14:dataValidation>
        <x14:dataValidation type="list" allowBlank="1" showInputMessage="1" showErrorMessage="1" xr:uid="{00000000-0002-0000-0800-000004000000}">
          <x14:formula1>
            <xm:f>Słownik!$A$2:$A$8</xm:f>
          </x14:formula1>
          <xm:sqref>I8:I90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Arkusz10"/>
  <dimension ref="A1:K70"/>
  <sheetViews>
    <sheetView topLeftCell="C22" workbookViewId="0">
      <selection activeCell="P12" sqref="P12"/>
    </sheetView>
  </sheetViews>
  <sheetFormatPr defaultColWidth="8.85546875" defaultRowHeight="15"/>
  <cols>
    <col min="1" max="1" width="16.28515625" style="169" customWidth="1"/>
    <col min="2" max="2" width="57.85546875" customWidth="1"/>
    <col min="3" max="3" width="41.7109375" customWidth="1"/>
    <col min="4" max="4" width="19.7109375" customWidth="1"/>
    <col min="5" max="6" width="41.7109375" customWidth="1"/>
  </cols>
  <sheetData>
    <row r="1" spans="1:11" ht="15.75" thickBot="1">
      <c r="A1" s="169" t="s">
        <v>156</v>
      </c>
    </row>
    <row r="2" spans="1:11" ht="15.75" thickBot="1">
      <c r="A2" s="169" t="s">
        <v>217</v>
      </c>
      <c r="B2" s="394" t="s">
        <v>371</v>
      </c>
      <c r="C2" s="395"/>
      <c r="D2" s="395"/>
      <c r="E2" s="395"/>
      <c r="F2" s="396"/>
    </row>
    <row r="4" spans="1:11" s="2" customFormat="1" ht="45.75" customHeight="1" thickBot="1">
      <c r="A4" s="171" t="s">
        <v>98</v>
      </c>
      <c r="B4" s="168" t="s">
        <v>99</v>
      </c>
      <c r="C4" s="168" t="s">
        <v>100</v>
      </c>
      <c r="D4" s="168" t="s">
        <v>157</v>
      </c>
      <c r="E4" s="168" t="s">
        <v>158</v>
      </c>
      <c r="F4" s="168" t="s">
        <v>161</v>
      </c>
      <c r="G4" s="255" t="s">
        <v>162</v>
      </c>
      <c r="H4" s="256" t="s">
        <v>163</v>
      </c>
      <c r="I4" s="258" t="s">
        <v>91</v>
      </c>
    </row>
    <row r="5" spans="1:11" ht="39.75" thickTop="1">
      <c r="A5" s="169">
        <v>1</v>
      </c>
      <c r="B5" s="172" t="s">
        <v>238</v>
      </c>
      <c r="C5" t="s">
        <v>136</v>
      </c>
      <c r="D5" t="s">
        <v>169</v>
      </c>
      <c r="E5" t="s">
        <v>239</v>
      </c>
      <c r="F5" s="173">
        <v>3750000</v>
      </c>
      <c r="G5" t="s">
        <v>372</v>
      </c>
      <c r="K5" t="str">
        <f>Tabela15[[#This Row],[uwagi]]&amp;Tabela15[[#This Row],[Lokalizacja]]</f>
        <v>3750000PLN</v>
      </c>
    </row>
    <row r="6" spans="1:11">
      <c r="A6" s="169">
        <v>2</v>
      </c>
      <c r="B6" s="172" t="s">
        <v>241</v>
      </c>
      <c r="C6" t="s">
        <v>136</v>
      </c>
      <c r="D6" t="s">
        <v>169</v>
      </c>
      <c r="E6" t="s">
        <v>242</v>
      </c>
      <c r="F6" s="173">
        <v>530000</v>
      </c>
      <c r="G6" t="s">
        <v>373</v>
      </c>
      <c r="K6" t="str">
        <f>Tabela15[[#This Row],[uwagi]]&amp;Tabela15[[#This Row],[Lokalizacja]]</f>
        <v>530000€</v>
      </c>
    </row>
    <row r="7" spans="1:11" ht="26.25">
      <c r="A7" s="169">
        <v>3</v>
      </c>
      <c r="B7" s="172" t="s">
        <v>244</v>
      </c>
      <c r="C7" t="s">
        <v>136</v>
      </c>
      <c r="D7" t="s">
        <v>169</v>
      </c>
      <c r="E7" t="s">
        <v>245</v>
      </c>
      <c r="F7" s="173" t="s">
        <v>374</v>
      </c>
      <c r="G7" t="s">
        <v>373</v>
      </c>
      <c r="K7" t="str">
        <f>Tabela15[[#This Row],[uwagi]]&amp;Tabela15[[#This Row],[Lokalizacja]]</f>
        <v>350 000-450 000  €</v>
      </c>
    </row>
    <row r="8" spans="1:11" ht="26.25">
      <c r="A8" s="169">
        <v>4</v>
      </c>
      <c r="B8" s="172" t="s">
        <v>247</v>
      </c>
      <c r="C8" t="s">
        <v>136</v>
      </c>
      <c r="D8" t="s">
        <v>169</v>
      </c>
      <c r="E8" t="s">
        <v>248</v>
      </c>
      <c r="F8" s="173" t="s">
        <v>375</v>
      </c>
      <c r="G8" t="s">
        <v>372</v>
      </c>
      <c r="K8" t="str">
        <f>Tabela15[[#This Row],[uwagi]]&amp;Tabela15[[#This Row],[Lokalizacja]]</f>
        <v>387 450,00 za sztukęPLN</v>
      </c>
    </row>
    <row r="9" spans="1:11" ht="26.25">
      <c r="A9" s="169">
        <v>5</v>
      </c>
      <c r="B9" s="172" t="s">
        <v>250</v>
      </c>
      <c r="C9" t="s">
        <v>136</v>
      </c>
      <c r="D9" t="s">
        <v>169</v>
      </c>
      <c r="E9" t="s">
        <v>251</v>
      </c>
      <c r="F9" s="173" t="s">
        <v>376</v>
      </c>
      <c r="G9" t="s">
        <v>373</v>
      </c>
      <c r="K9" t="str">
        <f>Tabela15[[#This Row],[uwagi]]&amp;Tabela15[[#This Row],[Lokalizacja]]</f>
        <v>230 000 €+ installation fee€</v>
      </c>
    </row>
    <row r="10" spans="1:11">
      <c r="A10" s="169">
        <v>6</v>
      </c>
      <c r="B10" s="174" t="s">
        <v>253</v>
      </c>
      <c r="C10" t="s">
        <v>136</v>
      </c>
      <c r="E10" t="s">
        <v>254</v>
      </c>
      <c r="F10" s="173" t="s">
        <v>377</v>
      </c>
      <c r="G10" t="s">
        <v>372</v>
      </c>
      <c r="K10" t="str">
        <f>Tabela15[[#This Row],[uwagi]]&amp;Tabela15[[#This Row],[Lokalizacja]]</f>
        <v>10 000 - 30 000 za sztukęPLN</v>
      </c>
    </row>
    <row r="11" spans="1:11">
      <c r="A11" s="169">
        <v>7</v>
      </c>
      <c r="B11" s="174" t="s">
        <v>256</v>
      </c>
      <c r="C11" t="s">
        <v>136</v>
      </c>
      <c r="D11" t="s">
        <v>169</v>
      </c>
      <c r="E11" t="s">
        <v>257</v>
      </c>
      <c r="F11" s="173">
        <v>90000</v>
      </c>
      <c r="G11" t="s">
        <v>378</v>
      </c>
      <c r="K11" t="str">
        <f>Tabela15[[#This Row],[uwagi]]&amp;Tabela15[[#This Row],[Lokalizacja]]</f>
        <v>90000USD</v>
      </c>
    </row>
    <row r="12" spans="1:11">
      <c r="A12" s="169">
        <v>8</v>
      </c>
      <c r="B12" s="174" t="s">
        <v>259</v>
      </c>
      <c r="C12" t="s">
        <v>136</v>
      </c>
      <c r="D12" t="s">
        <v>169</v>
      </c>
      <c r="E12" t="s">
        <v>260</v>
      </c>
      <c r="F12" s="173" t="s">
        <v>379</v>
      </c>
      <c r="G12" t="s">
        <v>372</v>
      </c>
      <c r="K12" t="str">
        <f>Tabela15[[#This Row],[uwagi]]&amp;Tabela15[[#This Row],[Lokalizacja]]</f>
        <v>24 932,00 - 54 800,00 za sztukę  PLN</v>
      </c>
    </row>
    <row r="13" spans="1:11">
      <c r="A13" s="169">
        <v>9</v>
      </c>
      <c r="B13" s="174" t="s">
        <v>262</v>
      </c>
      <c r="C13" t="s">
        <v>136</v>
      </c>
      <c r="E13" t="s">
        <v>260</v>
      </c>
      <c r="F13" s="173" t="s">
        <v>380</v>
      </c>
      <c r="G13" t="s">
        <v>378</v>
      </c>
      <c r="K13" t="str">
        <f>Tabela15[[#This Row],[uwagi]]&amp;Tabela15[[#This Row],[Lokalizacja]]</f>
        <v>450 - 7 286USD</v>
      </c>
    </row>
    <row r="14" spans="1:11">
      <c r="A14" s="169">
        <v>10</v>
      </c>
      <c r="B14" s="174" t="s">
        <v>264</v>
      </c>
      <c r="C14" t="s">
        <v>136</v>
      </c>
      <c r="D14" t="s">
        <v>169</v>
      </c>
      <c r="E14" t="s">
        <v>265</v>
      </c>
      <c r="F14" s="173" t="s">
        <v>381</v>
      </c>
      <c r="G14" t="s">
        <v>372</v>
      </c>
      <c r="K14" t="str">
        <f>Tabela15[[#This Row],[uwagi]]&amp;Tabela15[[#This Row],[Lokalizacja]]</f>
        <v>45 000 za sztukęPLN</v>
      </c>
    </row>
    <row r="15" spans="1:11" s="177" customFormat="1">
      <c r="A15" s="175">
        <v>11</v>
      </c>
      <c r="B15" s="176" t="s">
        <v>267</v>
      </c>
      <c r="C15" s="177" t="s">
        <v>136</v>
      </c>
      <c r="D15" s="177" t="s">
        <v>169</v>
      </c>
      <c r="E15" s="177" t="s">
        <v>268</v>
      </c>
      <c r="F15" s="178" t="s">
        <v>382</v>
      </c>
      <c r="G15" s="177" t="s">
        <v>373</v>
      </c>
      <c r="K15" t="str">
        <f>Tabela15[[#This Row],[uwagi]]&amp;Tabela15[[#This Row],[Lokalizacja]]</f>
        <v>250000 - 450000€</v>
      </c>
    </row>
    <row r="16" spans="1:11">
      <c r="A16" s="169">
        <v>12</v>
      </c>
      <c r="B16" s="174" t="s">
        <v>270</v>
      </c>
      <c r="C16" t="s">
        <v>136</v>
      </c>
      <c r="D16" t="s">
        <v>169</v>
      </c>
      <c r="E16" t="s">
        <v>271</v>
      </c>
      <c r="F16" s="173">
        <v>350000</v>
      </c>
      <c r="G16" t="s">
        <v>373</v>
      </c>
      <c r="K16" t="str">
        <f>Tabela15[[#This Row],[uwagi]]&amp;Tabela15[[#This Row],[Lokalizacja]]</f>
        <v>350000€</v>
      </c>
    </row>
    <row r="17" spans="1:11" s="177" customFormat="1">
      <c r="A17" s="175">
        <v>13</v>
      </c>
      <c r="B17" s="176" t="s">
        <v>273</v>
      </c>
      <c r="C17" s="177" t="s">
        <v>136</v>
      </c>
      <c r="D17" s="177" t="s">
        <v>169</v>
      </c>
      <c r="E17" s="177" t="s">
        <v>239</v>
      </c>
      <c r="F17" s="178" t="s">
        <v>383</v>
      </c>
      <c r="G17" s="177" t="s">
        <v>372</v>
      </c>
      <c r="K17" t="str">
        <f>Tabela15[[#This Row],[uwagi]]&amp;Tabela15[[#This Row],[Lokalizacja]]</f>
        <v>250000 - 500000PLN</v>
      </c>
    </row>
    <row r="18" spans="1:11">
      <c r="A18" s="169">
        <v>14</v>
      </c>
      <c r="B18" s="174" t="s">
        <v>275</v>
      </c>
      <c r="C18" t="s">
        <v>136</v>
      </c>
      <c r="D18" t="s">
        <v>169</v>
      </c>
      <c r="E18" t="s">
        <v>276</v>
      </c>
      <c r="F18" s="173">
        <v>14000000</v>
      </c>
      <c r="G18" t="s">
        <v>373</v>
      </c>
      <c r="K18" t="str">
        <f>Tabela15[[#This Row],[uwagi]]&amp;Tabela15[[#This Row],[Lokalizacja]]</f>
        <v>14000000€</v>
      </c>
    </row>
    <row r="19" spans="1:11">
      <c r="A19" s="169">
        <v>15</v>
      </c>
      <c r="B19" s="172" t="s">
        <v>278</v>
      </c>
      <c r="C19" t="s">
        <v>136</v>
      </c>
      <c r="D19" t="s">
        <v>169</v>
      </c>
      <c r="E19" t="s">
        <v>279</v>
      </c>
      <c r="F19" s="173">
        <v>3049100</v>
      </c>
      <c r="G19" t="s">
        <v>372</v>
      </c>
      <c r="K19" t="str">
        <f>Tabela15[[#This Row],[uwagi]]&amp;Tabela15[[#This Row],[Lokalizacja]]</f>
        <v>3049100PLN</v>
      </c>
    </row>
    <row r="20" spans="1:11">
      <c r="A20" s="169">
        <v>16</v>
      </c>
      <c r="B20" s="174" t="s">
        <v>281</v>
      </c>
      <c r="C20" t="s">
        <v>136</v>
      </c>
      <c r="D20" t="s">
        <v>169</v>
      </c>
      <c r="E20" t="s">
        <v>282</v>
      </c>
      <c r="F20" s="173">
        <v>898700</v>
      </c>
      <c r="G20" t="s">
        <v>372</v>
      </c>
      <c r="K20" t="str">
        <f>Tabela15[[#This Row],[uwagi]]&amp;Tabela15[[#This Row],[Lokalizacja]]</f>
        <v>898700PLN</v>
      </c>
    </row>
    <row r="21" spans="1:11">
      <c r="A21" s="169">
        <v>17</v>
      </c>
      <c r="B21" s="174" t="s">
        <v>284</v>
      </c>
      <c r="C21" t="s">
        <v>136</v>
      </c>
      <c r="D21" t="s">
        <v>169</v>
      </c>
      <c r="E21" t="s">
        <v>285</v>
      </c>
      <c r="F21" s="173" t="s">
        <v>384</v>
      </c>
      <c r="G21" t="s">
        <v>372</v>
      </c>
      <c r="K21" t="str">
        <f>Tabela15[[#This Row],[uwagi]]&amp;Tabela15[[#This Row],[Lokalizacja]]</f>
        <v>124 376 - 150 000  za sztukęPLN</v>
      </c>
    </row>
    <row r="22" spans="1:11">
      <c r="A22" s="169">
        <v>18</v>
      </c>
      <c r="B22" s="174" t="s">
        <v>287</v>
      </c>
      <c r="C22" t="s">
        <v>136</v>
      </c>
      <c r="D22" t="s">
        <v>169</v>
      </c>
      <c r="E22" t="s">
        <v>288</v>
      </c>
      <c r="F22" s="173">
        <v>1170000</v>
      </c>
      <c r="G22" t="s">
        <v>373</v>
      </c>
      <c r="K22" t="str">
        <f>Tabela15[[#This Row],[uwagi]]&amp;Tabela15[[#This Row],[Lokalizacja]]</f>
        <v>1170000€</v>
      </c>
    </row>
    <row r="23" spans="1:11">
      <c r="A23" s="169">
        <v>19</v>
      </c>
      <c r="B23" s="174" t="s">
        <v>290</v>
      </c>
      <c r="C23" t="s">
        <v>136</v>
      </c>
      <c r="D23" t="s">
        <v>169</v>
      </c>
      <c r="E23" t="s">
        <v>291</v>
      </c>
      <c r="F23" s="173">
        <v>1400000</v>
      </c>
      <c r="G23" t="s">
        <v>372</v>
      </c>
      <c r="K23" t="str">
        <f>Tabela15[[#This Row],[uwagi]]&amp;Tabela15[[#This Row],[Lokalizacja]]</f>
        <v>1400000PLN</v>
      </c>
    </row>
    <row r="24" spans="1:11" ht="26.25">
      <c r="A24" s="169">
        <v>20</v>
      </c>
      <c r="B24" s="179" t="s">
        <v>293</v>
      </c>
      <c r="C24" t="s">
        <v>136</v>
      </c>
      <c r="D24" t="s">
        <v>169</v>
      </c>
      <c r="E24" t="s">
        <v>294</v>
      </c>
      <c r="F24" s="173">
        <v>82179</v>
      </c>
      <c r="G24" t="s">
        <v>373</v>
      </c>
      <c r="K24" t="str">
        <f>Tabela15[[#This Row],[uwagi]]&amp;Tabela15[[#This Row],[Lokalizacja]]</f>
        <v>82179€</v>
      </c>
    </row>
    <row r="25" spans="1:11" ht="26.25">
      <c r="A25" s="169">
        <v>21</v>
      </c>
      <c r="B25" s="179" t="s">
        <v>296</v>
      </c>
      <c r="C25" t="s">
        <v>136</v>
      </c>
      <c r="D25" t="s">
        <v>169</v>
      </c>
      <c r="E25" t="s">
        <v>294</v>
      </c>
      <c r="F25" s="173">
        <v>169850</v>
      </c>
      <c r="G25" t="s">
        <v>373</v>
      </c>
      <c r="K25" t="str">
        <f>Tabela15[[#This Row],[uwagi]]&amp;Tabela15[[#This Row],[Lokalizacja]]</f>
        <v>169850€</v>
      </c>
    </row>
    <row r="26" spans="1:11">
      <c r="A26" s="169">
        <v>22</v>
      </c>
      <c r="B26" s="174" t="s">
        <v>298</v>
      </c>
      <c r="C26" t="s">
        <v>136</v>
      </c>
      <c r="D26" t="s">
        <v>169</v>
      </c>
      <c r="E26" t="s">
        <v>299</v>
      </c>
      <c r="F26" s="178" t="s">
        <v>385</v>
      </c>
      <c r="G26" t="s">
        <v>372</v>
      </c>
      <c r="K26" t="str">
        <f>Tabela15[[#This Row],[uwagi]]&amp;Tabela15[[#This Row],[Lokalizacja]]</f>
        <v>1 159 496 - 3 151 900PLN</v>
      </c>
    </row>
    <row r="27" spans="1:11" ht="26.25">
      <c r="A27" s="169">
        <v>23</v>
      </c>
      <c r="B27" s="179" t="s">
        <v>301</v>
      </c>
      <c r="C27" t="s">
        <v>136</v>
      </c>
      <c r="E27" t="s">
        <v>187</v>
      </c>
      <c r="F27" s="173">
        <v>85000</v>
      </c>
      <c r="G27" t="s">
        <v>372</v>
      </c>
      <c r="K27" t="str">
        <f>Tabela15[[#This Row],[uwagi]]&amp;Tabela15[[#This Row],[Lokalizacja]]</f>
        <v>85000PLN</v>
      </c>
    </row>
    <row r="28" spans="1:11" s="177" customFormat="1" ht="39">
      <c r="A28" s="175">
        <v>24</v>
      </c>
      <c r="B28" s="180" t="s">
        <v>303</v>
      </c>
      <c r="C28" s="177" t="s">
        <v>136</v>
      </c>
      <c r="D28" s="177" t="s">
        <v>169</v>
      </c>
      <c r="E28" s="177" t="s">
        <v>285</v>
      </c>
      <c r="F28" s="178"/>
      <c r="K28" t="str">
        <f>Tabela15[[#This Row],[uwagi]]&amp;Tabela15[[#This Row],[Lokalizacja]]</f>
        <v/>
      </c>
    </row>
    <row r="29" spans="1:11" s="177" customFormat="1">
      <c r="A29" s="175"/>
      <c r="B29" s="180" t="s">
        <v>305</v>
      </c>
      <c r="C29" s="177" t="s">
        <v>136</v>
      </c>
      <c r="D29" s="177" t="s">
        <v>169</v>
      </c>
      <c r="F29" s="178" t="s">
        <v>386</v>
      </c>
      <c r="G29" s="177" t="s">
        <v>372</v>
      </c>
      <c r="K29" t="str">
        <f>Tabela15[[#This Row],[uwagi]]&amp;Tabela15[[#This Row],[Lokalizacja]]</f>
        <v>50000 - 150000PLN</v>
      </c>
    </row>
    <row r="30" spans="1:11">
      <c r="B30" s="179" t="s">
        <v>307</v>
      </c>
      <c r="C30" t="s">
        <v>136</v>
      </c>
      <c r="E30" t="s">
        <v>308</v>
      </c>
      <c r="F30" s="181">
        <v>163277</v>
      </c>
      <c r="G30" t="s">
        <v>372</v>
      </c>
      <c r="K30" t="str">
        <f>Tabela15[[#This Row],[uwagi]]&amp;Tabela15[[#This Row],[Lokalizacja]]</f>
        <v>163277PLN</v>
      </c>
    </row>
    <row r="31" spans="1:11">
      <c r="B31" s="179" t="s">
        <v>310</v>
      </c>
      <c r="C31" t="s">
        <v>136</v>
      </c>
      <c r="E31" t="s">
        <v>311</v>
      </c>
      <c r="F31" s="173" t="s">
        <v>387</v>
      </c>
      <c r="G31" t="s">
        <v>372</v>
      </c>
      <c r="K31" t="str">
        <f>Tabela15[[#This Row],[uwagi]]&amp;Tabela15[[#This Row],[Lokalizacja]]</f>
        <v>3900 - 9000PLN</v>
      </c>
    </row>
    <row r="32" spans="1:11">
      <c r="B32" s="179" t="s">
        <v>313</v>
      </c>
      <c r="C32" t="s">
        <v>136</v>
      </c>
      <c r="E32" t="s">
        <v>254</v>
      </c>
      <c r="F32" s="173" t="s">
        <v>388</v>
      </c>
      <c r="G32" t="s">
        <v>372</v>
      </c>
      <c r="K32" t="str">
        <f>Tabela15[[#This Row],[uwagi]]&amp;Tabela15[[#This Row],[Lokalizacja]]</f>
        <v>11000 - 15000PLN</v>
      </c>
    </row>
    <row r="33" spans="1:11" ht="51.75">
      <c r="A33" s="169">
        <v>25</v>
      </c>
      <c r="B33" s="179" t="s">
        <v>315</v>
      </c>
      <c r="F33" s="173"/>
      <c r="K33" t="str">
        <f>Tabela15[[#This Row],[uwagi]]&amp;Tabela15[[#This Row],[Lokalizacja]]</f>
        <v/>
      </c>
    </row>
    <row r="34" spans="1:11">
      <c r="B34" s="179" t="s">
        <v>316</v>
      </c>
      <c r="C34" t="s">
        <v>136</v>
      </c>
      <c r="D34" t="s">
        <v>169</v>
      </c>
      <c r="E34" t="s">
        <v>265</v>
      </c>
      <c r="F34" s="173" t="s">
        <v>389</v>
      </c>
      <c r="G34" t="s">
        <v>372</v>
      </c>
      <c r="K34" t="str">
        <f>Tabela15[[#This Row],[uwagi]]&amp;Tabela15[[#This Row],[Lokalizacja]]</f>
        <v>15 000 -40 000 za sztukęPLN</v>
      </c>
    </row>
    <row r="35" spans="1:11">
      <c r="B35" s="179" t="s">
        <v>390</v>
      </c>
      <c r="C35" t="s">
        <v>136</v>
      </c>
      <c r="E35" t="s">
        <v>265</v>
      </c>
      <c r="F35" s="173" t="s">
        <v>391</v>
      </c>
      <c r="G35" t="s">
        <v>372</v>
      </c>
      <c r="K35" t="str">
        <f>Tabela15[[#This Row],[uwagi]]&amp;Tabela15[[#This Row],[Lokalizacja]]</f>
        <v>3900 - 5000 za sztukęPLN</v>
      </c>
    </row>
    <row r="36" spans="1:11">
      <c r="B36" s="179" t="s">
        <v>320</v>
      </c>
      <c r="C36" t="s">
        <v>136</v>
      </c>
      <c r="D36" t="s">
        <v>169</v>
      </c>
      <c r="E36" t="s">
        <v>265</v>
      </c>
      <c r="F36" s="173" t="s">
        <v>392</v>
      </c>
      <c r="G36" t="s">
        <v>372</v>
      </c>
      <c r="K36" t="str">
        <f>Tabela15[[#This Row],[uwagi]]&amp;Tabela15[[#This Row],[Lokalizacja]]</f>
        <v>5500 za sztukęPLN</v>
      </c>
    </row>
    <row r="37" spans="1:11">
      <c r="B37" s="179" t="s">
        <v>322</v>
      </c>
      <c r="C37" t="s">
        <v>136</v>
      </c>
      <c r="E37" t="s">
        <v>265</v>
      </c>
      <c r="F37" s="173">
        <v>7000</v>
      </c>
      <c r="G37" t="s">
        <v>372</v>
      </c>
      <c r="K37" t="str">
        <f>Tabela15[[#This Row],[uwagi]]&amp;Tabela15[[#This Row],[Lokalizacja]]</f>
        <v>7000PLN</v>
      </c>
    </row>
    <row r="38" spans="1:11">
      <c r="B38" s="179" t="s">
        <v>324</v>
      </c>
      <c r="C38" t="s">
        <v>136</v>
      </c>
      <c r="E38" t="s">
        <v>265</v>
      </c>
      <c r="F38" s="173" t="s">
        <v>393</v>
      </c>
      <c r="G38" t="s">
        <v>372</v>
      </c>
      <c r="K38" t="str">
        <f>Tabela15[[#This Row],[uwagi]]&amp;Tabela15[[#This Row],[Lokalizacja]]</f>
        <v>1600 - 2300 za sztukęPLN</v>
      </c>
    </row>
    <row r="39" spans="1:11">
      <c r="B39" s="179" t="s">
        <v>326</v>
      </c>
      <c r="C39" t="s">
        <v>136</v>
      </c>
      <c r="E39" t="s">
        <v>265</v>
      </c>
      <c r="F39" s="173" t="s">
        <v>394</v>
      </c>
      <c r="G39" t="s">
        <v>372</v>
      </c>
      <c r="K39" t="str">
        <f>Tabela15[[#This Row],[uwagi]]&amp;Tabela15[[#This Row],[Lokalizacja]]</f>
        <v>2500 za sztukęPLN</v>
      </c>
    </row>
    <row r="40" spans="1:11">
      <c r="B40" s="179" t="s">
        <v>328</v>
      </c>
      <c r="C40" t="s">
        <v>136</v>
      </c>
      <c r="E40" t="s">
        <v>265</v>
      </c>
      <c r="F40" s="173" t="s">
        <v>395</v>
      </c>
      <c r="G40" t="s">
        <v>372</v>
      </c>
      <c r="K40" t="str">
        <f>Tabela15[[#This Row],[uwagi]]&amp;Tabela15[[#This Row],[Lokalizacja]]</f>
        <v>3000 - 10000 za sztukęPLN</v>
      </c>
    </row>
    <row r="41" spans="1:11">
      <c r="B41" s="179" t="s">
        <v>330</v>
      </c>
      <c r="C41" t="s">
        <v>136</v>
      </c>
      <c r="D41" t="s">
        <v>169</v>
      </c>
      <c r="E41" t="s">
        <v>265</v>
      </c>
      <c r="F41" s="173" t="s">
        <v>396</v>
      </c>
      <c r="G41" t="s">
        <v>372</v>
      </c>
      <c r="K41" t="str">
        <f>Tabela15[[#This Row],[uwagi]]&amp;Tabela15[[#This Row],[Lokalizacja]]</f>
        <v>60000 - 65000 za sztukęPLN</v>
      </c>
    </row>
    <row r="42" spans="1:11">
      <c r="B42" s="179" t="s">
        <v>332</v>
      </c>
      <c r="C42" t="s">
        <v>136</v>
      </c>
      <c r="D42" t="s">
        <v>169</v>
      </c>
      <c r="E42" t="s">
        <v>265</v>
      </c>
      <c r="F42" s="173" t="s">
        <v>397</v>
      </c>
      <c r="G42" t="s">
        <v>372</v>
      </c>
      <c r="K42" t="str">
        <f>Tabela15[[#This Row],[uwagi]]&amp;Tabela15[[#This Row],[Lokalizacja]]</f>
        <v>46000 - 65000 za sztukęPLN</v>
      </c>
    </row>
    <row r="43" spans="1:11">
      <c r="B43" s="179" t="s">
        <v>334</v>
      </c>
      <c r="C43" t="s">
        <v>136</v>
      </c>
      <c r="D43" t="s">
        <v>169</v>
      </c>
      <c r="E43" t="s">
        <v>265</v>
      </c>
      <c r="F43" s="173" t="s">
        <v>398</v>
      </c>
      <c r="G43" t="s">
        <v>372</v>
      </c>
      <c r="K43" t="str">
        <f>Tabela15[[#This Row],[uwagi]]&amp;Tabela15[[#This Row],[Lokalizacja]]</f>
        <v>11000 - 17000 za sztukęPLN</v>
      </c>
    </row>
    <row r="44" spans="1:11" ht="105">
      <c r="A44" s="169">
        <v>26</v>
      </c>
      <c r="B44" s="172" t="s">
        <v>336</v>
      </c>
      <c r="C44" t="s">
        <v>107</v>
      </c>
      <c r="D44" s="2" t="s">
        <v>337</v>
      </c>
      <c r="E44" t="s">
        <v>338</v>
      </c>
      <c r="F44" s="182" t="s">
        <v>399</v>
      </c>
      <c r="G44" t="s">
        <v>373</v>
      </c>
      <c r="K44" t="str">
        <f>Tabela15[[#This Row],[uwagi]]&amp;Tabela15[[#This Row],[Lokalizacja]]</f>
        <v>400 000 - 450 000€</v>
      </c>
    </row>
    <row r="45" spans="1:11">
      <c r="A45" s="169">
        <v>27</v>
      </c>
      <c r="B45" s="174" t="s">
        <v>340</v>
      </c>
      <c r="C45" t="s">
        <v>136</v>
      </c>
      <c r="E45" t="s">
        <v>239</v>
      </c>
      <c r="F45" s="173">
        <v>50000</v>
      </c>
      <c r="G45" t="s">
        <v>372</v>
      </c>
      <c r="K45" t="str">
        <f>Tabela15[[#This Row],[uwagi]]&amp;Tabela15[[#This Row],[Lokalizacja]]</f>
        <v>50000PLN</v>
      </c>
    </row>
    <row r="46" spans="1:11" ht="26.25">
      <c r="A46" s="169">
        <v>28</v>
      </c>
      <c r="B46" s="179" t="s">
        <v>342</v>
      </c>
      <c r="C46" t="s">
        <v>136</v>
      </c>
      <c r="E46" t="s">
        <v>343</v>
      </c>
      <c r="F46" s="173" t="s">
        <v>400</v>
      </c>
      <c r="G46" t="s">
        <v>373</v>
      </c>
      <c r="K46" t="str">
        <f>Tabela15[[#This Row],[uwagi]]&amp;Tabela15[[#This Row],[Lokalizacja]]</f>
        <v>6500 - 7700€</v>
      </c>
    </row>
    <row r="47" spans="1:11" ht="26.25">
      <c r="A47" s="169">
        <v>29</v>
      </c>
      <c r="B47" s="172" t="s">
        <v>345</v>
      </c>
      <c r="C47" t="s">
        <v>136</v>
      </c>
      <c r="D47" t="s">
        <v>169</v>
      </c>
      <c r="E47" t="s">
        <v>245</v>
      </c>
      <c r="F47" s="173">
        <v>2000000</v>
      </c>
      <c r="G47" t="s">
        <v>373</v>
      </c>
      <c r="K47" t="str">
        <f>Tabela15[[#This Row],[uwagi]]&amp;Tabela15[[#This Row],[Lokalizacja]]</f>
        <v>2000000€</v>
      </c>
    </row>
    <row r="48" spans="1:11" s="177" customFormat="1" ht="26.25">
      <c r="A48" s="175">
        <v>30</v>
      </c>
      <c r="B48" s="180" t="s">
        <v>347</v>
      </c>
      <c r="C48" s="177" t="s">
        <v>136</v>
      </c>
      <c r="D48" s="177" t="s">
        <v>169</v>
      </c>
      <c r="E48" s="177" t="s">
        <v>348</v>
      </c>
      <c r="F48" s="178">
        <v>80000</v>
      </c>
      <c r="G48" s="177" t="s">
        <v>373</v>
      </c>
      <c r="K48" t="str">
        <f>Tabela15[[#This Row],[uwagi]]&amp;Tabela15[[#This Row],[Lokalizacja]]</f>
        <v>80000€</v>
      </c>
    </row>
    <row r="49" spans="1:11" s="177" customFormat="1">
      <c r="A49" s="175">
        <v>31</v>
      </c>
      <c r="B49" s="176" t="s">
        <v>350</v>
      </c>
      <c r="C49" s="177" t="s">
        <v>136</v>
      </c>
      <c r="E49" s="177" t="s">
        <v>282</v>
      </c>
      <c r="F49" s="178">
        <v>700000</v>
      </c>
      <c r="G49" s="177" t="s">
        <v>372</v>
      </c>
      <c r="K49" t="str">
        <f>Tabela15[[#This Row],[uwagi]]&amp;Tabela15[[#This Row],[Lokalizacja]]</f>
        <v>700000PLN</v>
      </c>
    </row>
    <row r="50" spans="1:11" s="177" customFormat="1">
      <c r="A50" s="175">
        <v>32</v>
      </c>
      <c r="B50" s="176" t="s">
        <v>352</v>
      </c>
      <c r="C50" s="177" t="s">
        <v>136</v>
      </c>
      <c r="D50" s="177" t="s">
        <v>169</v>
      </c>
      <c r="E50" s="177" t="s">
        <v>282</v>
      </c>
      <c r="F50" s="178" t="s">
        <v>401</v>
      </c>
      <c r="G50" s="177" t="s">
        <v>372</v>
      </c>
      <c r="K50" t="str">
        <f>Tabela15[[#This Row],[uwagi]]&amp;Tabela15[[#This Row],[Lokalizacja]]</f>
        <v>150000 za sztukęPLN</v>
      </c>
    </row>
    <row r="51" spans="1:11" s="177" customFormat="1">
      <c r="A51" s="175">
        <v>33</v>
      </c>
      <c r="B51" s="180" t="s">
        <v>354</v>
      </c>
      <c r="C51" s="177" t="s">
        <v>136</v>
      </c>
      <c r="D51" s="177" t="s">
        <v>169</v>
      </c>
      <c r="E51" s="177" t="s">
        <v>282</v>
      </c>
      <c r="F51" s="178">
        <v>480000</v>
      </c>
      <c r="G51" s="177" t="s">
        <v>372</v>
      </c>
      <c r="K51" t="str">
        <f>Tabela15[[#This Row],[uwagi]]&amp;Tabela15[[#This Row],[Lokalizacja]]</f>
        <v>480000PLN</v>
      </c>
    </row>
    <row r="52" spans="1:11" s="177" customFormat="1">
      <c r="A52" s="175">
        <v>34</v>
      </c>
      <c r="B52" s="176" t="s">
        <v>356</v>
      </c>
      <c r="C52" s="177" t="s">
        <v>136</v>
      </c>
      <c r="D52" s="177" t="s">
        <v>169</v>
      </c>
      <c r="E52" s="177" t="s">
        <v>357</v>
      </c>
      <c r="F52" s="178" t="s">
        <v>402</v>
      </c>
      <c r="G52" s="177" t="s">
        <v>372</v>
      </c>
      <c r="K52" t="str">
        <f>Tabela15[[#This Row],[uwagi]]&amp;Tabela15[[#This Row],[Lokalizacja]]</f>
        <v>~2000000PLN</v>
      </c>
    </row>
    <row r="53" spans="1:11" s="177" customFormat="1" ht="26.25">
      <c r="A53" s="175">
        <v>35</v>
      </c>
      <c r="B53" s="180" t="s">
        <v>359</v>
      </c>
      <c r="C53" s="177" t="s">
        <v>136</v>
      </c>
      <c r="D53" s="177" t="s">
        <v>169</v>
      </c>
      <c r="E53" s="177" t="s">
        <v>288</v>
      </c>
      <c r="F53" s="178">
        <v>310000</v>
      </c>
      <c r="G53" s="177" t="s">
        <v>373</v>
      </c>
      <c r="K53" t="str">
        <f>Tabela15[[#This Row],[uwagi]]&amp;Tabela15[[#This Row],[Lokalizacja]]</f>
        <v>310000€</v>
      </c>
    </row>
    <row r="54" spans="1:11" s="177" customFormat="1">
      <c r="A54" s="175">
        <v>36</v>
      </c>
      <c r="B54" s="176" t="s">
        <v>361</v>
      </c>
      <c r="C54" s="177" t="s">
        <v>136</v>
      </c>
      <c r="D54" s="177" t="s">
        <v>169</v>
      </c>
      <c r="E54" s="177" t="s">
        <v>362</v>
      </c>
      <c r="F54" s="178">
        <v>185000</v>
      </c>
      <c r="G54" s="177" t="s">
        <v>373</v>
      </c>
      <c r="K54" t="str">
        <f>Tabela15[[#This Row],[uwagi]]&amp;Tabela15[[#This Row],[Lokalizacja]]</f>
        <v>185000€</v>
      </c>
    </row>
    <row r="55" spans="1:11">
      <c r="A55" s="169">
        <v>37</v>
      </c>
      <c r="B55" t="s">
        <v>364</v>
      </c>
      <c r="C55" t="s">
        <v>136</v>
      </c>
      <c r="D55" t="s">
        <v>169</v>
      </c>
      <c r="E55" t="s">
        <v>362</v>
      </c>
      <c r="F55">
        <v>190000</v>
      </c>
      <c r="G55" t="s">
        <v>373</v>
      </c>
      <c r="K55" t="str">
        <f>Tabela15[[#This Row],[uwagi]]&amp;Tabela15[[#This Row],[Lokalizacja]]</f>
        <v>190000€</v>
      </c>
    </row>
    <row r="56" spans="1:11">
      <c r="A56" s="169">
        <v>38</v>
      </c>
      <c r="B56" t="s">
        <v>366</v>
      </c>
      <c r="C56" t="s">
        <v>136</v>
      </c>
      <c r="D56" t="s">
        <v>169</v>
      </c>
      <c r="F56">
        <v>40000</v>
      </c>
      <c r="G56" t="s">
        <v>373</v>
      </c>
      <c r="K56" t="str">
        <f>Tabela15[[#This Row],[uwagi]]&amp;Tabela15[[#This Row],[Lokalizacja]]</f>
        <v>40000€</v>
      </c>
    </row>
    <row r="57" spans="1:11">
      <c r="A57" s="169">
        <v>39</v>
      </c>
      <c r="B57" s="174" t="s">
        <v>368</v>
      </c>
      <c r="C57" t="s">
        <v>136</v>
      </c>
      <c r="D57" t="s">
        <v>169</v>
      </c>
      <c r="K57" t="str">
        <f>Tabela15[[#This Row],[uwagi]]&amp;Tabela15[[#This Row],[Lokalizacja]]</f>
        <v/>
      </c>
    </row>
    <row r="58" spans="1:11">
      <c r="A58" s="169">
        <v>40</v>
      </c>
      <c r="B58" s="174" t="s">
        <v>369</v>
      </c>
      <c r="C58" t="s">
        <v>136</v>
      </c>
      <c r="D58" t="s">
        <v>169</v>
      </c>
      <c r="F58">
        <v>300000</v>
      </c>
      <c r="G58" t="s">
        <v>373</v>
      </c>
      <c r="K58" t="str">
        <f>Tabela15[[#This Row],[uwagi]]&amp;Tabela15[[#This Row],[Lokalizacja]]</f>
        <v>300000€</v>
      </c>
    </row>
    <row r="59" spans="1:11">
      <c r="A59" s="169">
        <v>41</v>
      </c>
      <c r="B59" s="174"/>
      <c r="K59" t="str">
        <f>Tabela15[[#This Row],[uwagi]]&amp;Tabela15[[#This Row],[Lokalizacja]]</f>
        <v/>
      </c>
    </row>
    <row r="60" spans="1:11">
      <c r="A60" s="169">
        <v>42</v>
      </c>
      <c r="B60" s="174"/>
    </row>
    <row r="61" spans="1:11">
      <c r="A61" s="169">
        <v>43</v>
      </c>
      <c r="B61" s="174"/>
    </row>
    <row r="62" spans="1:11">
      <c r="A62" s="169">
        <v>44</v>
      </c>
      <c r="B62" s="174"/>
    </row>
    <row r="63" spans="1:11">
      <c r="A63" s="169">
        <v>45</v>
      </c>
      <c r="B63" s="174"/>
    </row>
    <row r="64" spans="1:11">
      <c r="A64" s="169">
        <v>46</v>
      </c>
      <c r="B64" s="174"/>
    </row>
    <row r="65" spans="1:2">
      <c r="A65" s="169">
        <v>47</v>
      </c>
      <c r="B65" s="174"/>
    </row>
    <row r="66" spans="1:2">
      <c r="A66" s="169">
        <v>48</v>
      </c>
      <c r="B66" s="174"/>
    </row>
    <row r="67" spans="1:2">
      <c r="A67" s="169">
        <v>49</v>
      </c>
      <c r="B67" s="174"/>
    </row>
    <row r="68" spans="1:2">
      <c r="A68" s="169">
        <v>50</v>
      </c>
    </row>
    <row r="69" spans="1:2">
      <c r="A69" s="169">
        <v>51</v>
      </c>
    </row>
    <row r="70" spans="1:2">
      <c r="A70" s="169">
        <v>52</v>
      </c>
    </row>
  </sheetData>
  <mergeCells count="1">
    <mergeCell ref="B2:F2"/>
  </mergeCells>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Q90"/>
  <sheetViews>
    <sheetView showGridLines="0" topLeftCell="B1" zoomScale="85" zoomScaleNormal="85" workbookViewId="0">
      <selection activeCell="B39" sqref="B39"/>
    </sheetView>
  </sheetViews>
  <sheetFormatPr defaultColWidth="8.85546875" defaultRowHeight="15"/>
  <cols>
    <col min="1" max="1" width="9.7109375" style="169" customWidth="1"/>
    <col min="2" max="2" width="61.42578125" style="169" customWidth="1"/>
    <col min="3" max="6" width="17.42578125" style="169" customWidth="1"/>
    <col min="7" max="8" width="41.28515625" style="169" customWidth="1"/>
    <col min="9" max="9" width="18.140625" style="169" customWidth="1"/>
    <col min="10" max="10" width="13.28515625" style="169" customWidth="1"/>
    <col min="11" max="12" width="18.140625" style="169" customWidth="1"/>
    <col min="13" max="16384" width="8.85546875" style="169"/>
  </cols>
  <sheetData>
    <row r="2" spans="1:17" s="276" customFormat="1">
      <c r="A2" s="276" t="s">
        <v>94</v>
      </c>
      <c r="B2" s="279" t="s">
        <v>175</v>
      </c>
      <c r="C2" s="280"/>
      <c r="D2" s="280"/>
      <c r="E2" s="280"/>
      <c r="F2" s="280"/>
      <c r="G2" s="280"/>
      <c r="H2" s="280"/>
    </row>
    <row r="3" spans="1:17">
      <c r="A3" s="169" t="s">
        <v>176</v>
      </c>
      <c r="B3" s="278">
        <f>SUM(Tabela111121724[Planowany budżet w '[zł']])</f>
        <v>1641100</v>
      </c>
      <c r="C3" s="275"/>
      <c r="D3" s="275"/>
      <c r="E3" s="275"/>
      <c r="F3" s="275"/>
      <c r="G3" s="275"/>
      <c r="H3" s="275"/>
    </row>
    <row r="4" spans="1:17">
      <c r="A4" s="169" t="s">
        <v>96</v>
      </c>
      <c r="B4" s="349" t="s">
        <v>403</v>
      </c>
      <c r="C4" s="275"/>
      <c r="D4" s="275"/>
      <c r="E4" s="275"/>
      <c r="F4" s="275"/>
      <c r="G4" s="275"/>
      <c r="H4" s="275"/>
    </row>
    <row r="5" spans="1:17" s="276" customFormat="1">
      <c r="B5" s="277"/>
      <c r="C5" s="277"/>
      <c r="D5" s="277"/>
      <c r="E5" s="277"/>
      <c r="F5" s="277"/>
      <c r="G5" s="277"/>
      <c r="H5" s="277"/>
    </row>
    <row r="6" spans="1:17">
      <c r="B6" s="389"/>
      <c r="C6" s="389"/>
      <c r="D6" s="389"/>
      <c r="E6" s="389"/>
      <c r="F6" s="389"/>
      <c r="G6" s="389"/>
      <c r="H6" s="389"/>
    </row>
    <row r="7" spans="1:17" s="264" customFormat="1" ht="63.75" customHeight="1" thickBot="1">
      <c r="A7" s="281" t="s">
        <v>98</v>
      </c>
      <c r="B7" s="282" t="s">
        <v>99</v>
      </c>
      <c r="C7" s="282" t="s">
        <v>100</v>
      </c>
      <c r="D7" s="282" t="s">
        <v>177</v>
      </c>
      <c r="E7" s="282" t="s">
        <v>158</v>
      </c>
      <c r="F7" s="282" t="s">
        <v>178</v>
      </c>
      <c r="G7" s="282" t="s">
        <v>160</v>
      </c>
      <c r="H7" s="282" t="s">
        <v>161</v>
      </c>
      <c r="I7" s="283" t="s">
        <v>179</v>
      </c>
      <c r="J7" s="284" t="s">
        <v>163</v>
      </c>
      <c r="K7" s="285" t="s">
        <v>180</v>
      </c>
      <c r="L7" s="282" t="s">
        <v>181</v>
      </c>
      <c r="M7" s="359" t="s">
        <v>101</v>
      </c>
      <c r="N7" s="359" t="s">
        <v>102</v>
      </c>
      <c r="O7" s="359" t="s">
        <v>103</v>
      </c>
      <c r="P7" s="359" t="s">
        <v>104</v>
      </c>
      <c r="Q7" s="359" t="s">
        <v>105</v>
      </c>
    </row>
    <row r="8" spans="1:17" ht="14.25" customHeight="1" thickTop="1">
      <c r="A8" s="286">
        <v>1</v>
      </c>
      <c r="B8" s="287" t="s">
        <v>404</v>
      </c>
      <c r="C8" s="286" t="s">
        <v>136</v>
      </c>
      <c r="D8" s="286" t="s">
        <v>169</v>
      </c>
      <c r="E8" s="286" t="s">
        <v>183</v>
      </c>
      <c r="F8" s="299">
        <v>300000</v>
      </c>
      <c r="G8" s="286"/>
      <c r="H8" s="289"/>
      <c r="I8" s="286" t="s">
        <v>85</v>
      </c>
      <c r="J8" s="286"/>
      <c r="K8" s="350" t="s">
        <v>92</v>
      </c>
      <c r="L8" s="286" t="s">
        <v>184</v>
      </c>
      <c r="M8" s="286"/>
      <c r="N8" s="286"/>
      <c r="O8" s="286"/>
      <c r="P8" s="286"/>
      <c r="Q8" s="286"/>
    </row>
    <row r="9" spans="1:17" ht="14.25" customHeight="1">
      <c r="A9" s="286">
        <v>2</v>
      </c>
      <c r="B9" s="287" t="s">
        <v>405</v>
      </c>
      <c r="C9" s="286" t="s">
        <v>136</v>
      </c>
      <c r="D9" s="286" t="s">
        <v>169</v>
      </c>
      <c r="E9" s="286" t="s">
        <v>183</v>
      </c>
      <c r="F9" s="290">
        <v>385000</v>
      </c>
      <c r="G9" s="286"/>
      <c r="H9" s="291"/>
      <c r="I9" s="286" t="s">
        <v>85</v>
      </c>
      <c r="J9" s="286"/>
      <c r="K9" s="350" t="s">
        <v>92</v>
      </c>
      <c r="L9" s="286" t="s">
        <v>184</v>
      </c>
      <c r="M9" s="286"/>
      <c r="N9" s="286"/>
      <c r="O9" s="286"/>
      <c r="P9" s="286"/>
      <c r="Q9" s="286"/>
    </row>
    <row r="10" spans="1:17" ht="14.25" customHeight="1">
      <c r="A10" s="286">
        <v>3</v>
      </c>
      <c r="B10" s="287" t="s">
        <v>186</v>
      </c>
      <c r="C10" s="286" t="s">
        <v>136</v>
      </c>
      <c r="D10" s="286" t="s">
        <v>169</v>
      </c>
      <c r="E10" s="286" t="s">
        <v>187</v>
      </c>
      <c r="F10" s="351">
        <v>220000</v>
      </c>
      <c r="G10" s="286"/>
      <c r="H10" s="291"/>
      <c r="I10" s="286" t="s">
        <v>85</v>
      </c>
      <c r="J10" s="286"/>
      <c r="K10" s="350" t="s">
        <v>92</v>
      </c>
      <c r="L10" s="286" t="s">
        <v>184</v>
      </c>
      <c r="M10" s="286"/>
      <c r="N10" s="286"/>
      <c r="O10" s="286"/>
      <c r="P10" s="286"/>
      <c r="Q10" s="286"/>
    </row>
    <row r="11" spans="1:17" ht="14.25" customHeight="1">
      <c r="A11" s="286">
        <v>4</v>
      </c>
      <c r="B11" s="287" t="s">
        <v>188</v>
      </c>
      <c r="C11" s="286" t="s">
        <v>136</v>
      </c>
      <c r="D11" s="286" t="s">
        <v>169</v>
      </c>
      <c r="E11" s="286" t="s">
        <v>189</v>
      </c>
      <c r="F11" s="290">
        <v>180000</v>
      </c>
      <c r="G11" s="286"/>
      <c r="H11" s="289"/>
      <c r="I11" s="286" t="s">
        <v>85</v>
      </c>
      <c r="J11" s="286"/>
      <c r="K11" s="350" t="s">
        <v>92</v>
      </c>
      <c r="L11" s="286" t="s">
        <v>184</v>
      </c>
      <c r="M11" s="286"/>
      <c r="N11" s="286"/>
      <c r="O11" s="286"/>
      <c r="P11" s="286"/>
      <c r="Q11" s="286"/>
    </row>
    <row r="12" spans="1:17" ht="14.25" customHeight="1">
      <c r="A12" s="286">
        <v>5</v>
      </c>
      <c r="B12" s="287" t="s">
        <v>190</v>
      </c>
      <c r="C12" s="286" t="s">
        <v>136</v>
      </c>
      <c r="D12" s="286" t="s">
        <v>169</v>
      </c>
      <c r="E12" s="286" t="s">
        <v>183</v>
      </c>
      <c r="F12" s="290">
        <v>135600</v>
      </c>
      <c r="G12" s="286"/>
      <c r="H12" s="286"/>
      <c r="I12" s="286" t="s">
        <v>85</v>
      </c>
      <c r="J12" s="286"/>
      <c r="K12" s="350" t="s">
        <v>92</v>
      </c>
      <c r="L12" s="286" t="s">
        <v>184</v>
      </c>
      <c r="M12" s="286"/>
      <c r="N12" s="286"/>
      <c r="O12" s="286"/>
      <c r="P12" s="286"/>
      <c r="Q12" s="286"/>
    </row>
    <row r="13" spans="1:17" ht="14.25" customHeight="1">
      <c r="A13" s="286">
        <v>6</v>
      </c>
      <c r="B13" s="287" t="s">
        <v>191</v>
      </c>
      <c r="C13" s="286" t="s">
        <v>136</v>
      </c>
      <c r="D13" s="286"/>
      <c r="E13" s="286" t="s">
        <v>187</v>
      </c>
      <c r="F13" s="290">
        <v>98000</v>
      </c>
      <c r="G13" s="286"/>
      <c r="H13" s="286" t="s">
        <v>192</v>
      </c>
      <c r="I13" s="286" t="s">
        <v>85</v>
      </c>
      <c r="J13" s="286"/>
      <c r="K13" s="352">
        <v>1</v>
      </c>
      <c r="L13" s="286" t="s">
        <v>184</v>
      </c>
      <c r="M13" s="286"/>
      <c r="N13" s="286"/>
      <c r="O13" s="286"/>
      <c r="P13" s="286"/>
      <c r="Q13" s="286"/>
    </row>
    <row r="14" spans="1:17" ht="14.25" customHeight="1">
      <c r="A14" s="286">
        <v>7</v>
      </c>
      <c r="B14" s="287" t="s">
        <v>406</v>
      </c>
      <c r="C14" s="286" t="s">
        <v>136</v>
      </c>
      <c r="D14" s="286"/>
      <c r="E14" s="286" t="s">
        <v>183</v>
      </c>
      <c r="F14" s="290">
        <v>110000</v>
      </c>
      <c r="G14" s="286"/>
      <c r="H14" s="286" t="s">
        <v>407</v>
      </c>
      <c r="I14" s="286" t="s">
        <v>85</v>
      </c>
      <c r="J14" s="286"/>
      <c r="K14" s="352">
        <v>3</v>
      </c>
      <c r="L14" s="286" t="s">
        <v>184</v>
      </c>
      <c r="M14" s="286"/>
      <c r="N14" s="286"/>
      <c r="O14" s="286"/>
      <c r="P14" s="286"/>
      <c r="Q14" s="286"/>
    </row>
    <row r="15" spans="1:17" ht="14.25" customHeight="1">
      <c r="A15" s="286">
        <v>8</v>
      </c>
      <c r="B15" s="293" t="s">
        <v>196</v>
      </c>
      <c r="C15" s="286" t="s">
        <v>136</v>
      </c>
      <c r="D15" s="286"/>
      <c r="E15" s="286" t="s">
        <v>187</v>
      </c>
      <c r="F15" s="290">
        <v>20000</v>
      </c>
      <c r="G15" s="286"/>
      <c r="H15" s="286"/>
      <c r="I15" s="286" t="s">
        <v>85</v>
      </c>
      <c r="J15" s="286"/>
      <c r="K15" s="352">
        <v>5</v>
      </c>
      <c r="L15" s="286" t="s">
        <v>184</v>
      </c>
      <c r="M15" s="286"/>
      <c r="N15" s="286"/>
      <c r="O15" s="286"/>
      <c r="P15" s="286"/>
      <c r="Q15" s="286"/>
    </row>
    <row r="16" spans="1:17" ht="14.25" customHeight="1">
      <c r="A16" s="286">
        <v>9</v>
      </c>
      <c r="B16" s="293" t="s">
        <v>197</v>
      </c>
      <c r="C16" s="286" t="s">
        <v>136</v>
      </c>
      <c r="D16" s="286"/>
      <c r="E16" s="286" t="s">
        <v>187</v>
      </c>
      <c r="F16" s="290">
        <v>67000</v>
      </c>
      <c r="G16" s="286"/>
      <c r="H16" s="286"/>
      <c r="I16" s="286" t="s">
        <v>85</v>
      </c>
      <c r="J16" s="286"/>
      <c r="K16" s="352">
        <v>6</v>
      </c>
      <c r="L16" s="286" t="s">
        <v>184</v>
      </c>
      <c r="M16" s="286"/>
      <c r="N16" s="286"/>
      <c r="O16" s="286"/>
      <c r="P16" s="286"/>
      <c r="Q16" s="286"/>
    </row>
    <row r="17" spans="1:17" ht="14.25" customHeight="1">
      <c r="A17" s="286">
        <v>10</v>
      </c>
      <c r="B17" s="286" t="s">
        <v>198</v>
      </c>
      <c r="C17" s="286" t="s">
        <v>136</v>
      </c>
      <c r="D17" s="286"/>
      <c r="E17" s="286" t="s">
        <v>183</v>
      </c>
      <c r="F17" s="351">
        <v>48000</v>
      </c>
      <c r="G17" s="293"/>
      <c r="H17" s="286"/>
      <c r="I17" s="286" t="s">
        <v>85</v>
      </c>
      <c r="J17" s="286"/>
      <c r="K17" s="352">
        <v>7</v>
      </c>
      <c r="L17" s="286" t="s">
        <v>184</v>
      </c>
      <c r="M17" s="286"/>
      <c r="N17" s="286"/>
      <c r="O17" s="286"/>
      <c r="P17" s="286"/>
      <c r="Q17" s="286"/>
    </row>
    <row r="18" spans="1:17" ht="14.25" customHeight="1">
      <c r="A18" s="286">
        <v>11</v>
      </c>
      <c r="B18" s="286" t="s">
        <v>199</v>
      </c>
      <c r="C18" s="286" t="s">
        <v>136</v>
      </c>
      <c r="D18" s="286"/>
      <c r="E18" s="286" t="s">
        <v>189</v>
      </c>
      <c r="F18" s="290">
        <v>29500</v>
      </c>
      <c r="G18" s="293"/>
      <c r="H18" s="286"/>
      <c r="I18" s="286" t="s">
        <v>85</v>
      </c>
      <c r="J18" s="286"/>
      <c r="K18" s="352">
        <v>8</v>
      </c>
      <c r="L18" s="286" t="s">
        <v>184</v>
      </c>
      <c r="M18" s="286"/>
      <c r="N18" s="286"/>
      <c r="O18" s="286"/>
      <c r="P18" s="286"/>
      <c r="Q18" s="286"/>
    </row>
    <row r="19" spans="1:17" ht="14.25" customHeight="1">
      <c r="A19" s="286">
        <v>12</v>
      </c>
      <c r="B19" s="286" t="s">
        <v>408</v>
      </c>
      <c r="C19" s="286" t="s">
        <v>136</v>
      </c>
      <c r="D19" s="286"/>
      <c r="E19" s="286" t="s">
        <v>189</v>
      </c>
      <c r="F19" s="290">
        <v>11000</v>
      </c>
      <c r="G19" s="286"/>
      <c r="H19" s="286"/>
      <c r="I19" s="286" t="s">
        <v>85</v>
      </c>
      <c r="J19" s="286"/>
      <c r="K19" s="352">
        <v>9</v>
      </c>
      <c r="L19" s="286" t="s">
        <v>184</v>
      </c>
      <c r="M19" s="286"/>
      <c r="N19" s="286"/>
      <c r="O19" s="286"/>
      <c r="P19" s="286"/>
      <c r="Q19" s="286"/>
    </row>
    <row r="20" spans="1:17" ht="14.25" customHeight="1">
      <c r="A20" s="286">
        <v>13</v>
      </c>
      <c r="B20" s="293" t="s">
        <v>201</v>
      </c>
      <c r="C20" s="286" t="s">
        <v>136</v>
      </c>
      <c r="D20" s="286"/>
      <c r="E20" s="286" t="s">
        <v>187</v>
      </c>
      <c r="F20" s="290">
        <v>37000</v>
      </c>
      <c r="G20" s="286"/>
      <c r="H20" s="286"/>
      <c r="I20" s="286" t="s">
        <v>85</v>
      </c>
      <c r="J20" s="286"/>
      <c r="K20" s="352">
        <v>10</v>
      </c>
      <c r="L20" s="286" t="s">
        <v>184</v>
      </c>
      <c r="M20" s="286"/>
      <c r="N20" s="286"/>
      <c r="O20" s="286"/>
      <c r="P20" s="286"/>
      <c r="Q20" s="286"/>
    </row>
    <row r="21" spans="1:17" ht="14.25" customHeight="1">
      <c r="A21" s="286">
        <v>14</v>
      </c>
      <c r="B21" s="293" t="s">
        <v>202</v>
      </c>
      <c r="C21" s="286" t="s">
        <v>107</v>
      </c>
      <c r="D21" s="286"/>
      <c r="E21" s="286"/>
      <c r="F21" s="290"/>
      <c r="G21" s="286" t="s">
        <v>203</v>
      </c>
      <c r="H21" s="286" t="s">
        <v>204</v>
      </c>
      <c r="I21" s="286" t="s">
        <v>85</v>
      </c>
      <c r="J21" s="286"/>
      <c r="K21" s="286"/>
      <c r="L21" s="286" t="s">
        <v>184</v>
      </c>
      <c r="M21" s="286"/>
      <c r="N21" s="286"/>
      <c r="O21" s="286"/>
      <c r="P21" s="286"/>
      <c r="Q21" s="286"/>
    </row>
    <row r="22" spans="1:17" ht="14.25" customHeight="1">
      <c r="A22" s="286">
        <v>15</v>
      </c>
      <c r="B22" s="286" t="s">
        <v>205</v>
      </c>
      <c r="C22" s="286" t="s">
        <v>107</v>
      </c>
      <c r="D22" s="286"/>
      <c r="E22" s="286"/>
      <c r="F22" s="290"/>
      <c r="G22" s="286" t="s">
        <v>206</v>
      </c>
      <c r="H22" s="286" t="s">
        <v>204</v>
      </c>
      <c r="I22" s="286" t="s">
        <v>85</v>
      </c>
      <c r="J22" s="286"/>
      <c r="K22" s="286"/>
      <c r="L22" s="286" t="s">
        <v>184</v>
      </c>
      <c r="M22" s="286"/>
      <c r="N22" s="286"/>
      <c r="O22" s="286"/>
      <c r="P22" s="286"/>
      <c r="Q22" s="286"/>
    </row>
    <row r="23" spans="1:17" ht="14.25" customHeight="1">
      <c r="A23" s="286">
        <v>16</v>
      </c>
      <c r="B23" s="286" t="s">
        <v>207</v>
      </c>
      <c r="C23" s="286" t="s">
        <v>107</v>
      </c>
      <c r="D23" s="286"/>
      <c r="E23" s="286"/>
      <c r="F23" s="290"/>
      <c r="G23" s="286" t="s">
        <v>208</v>
      </c>
      <c r="H23" s="286" t="s">
        <v>204</v>
      </c>
      <c r="I23" s="286" t="s">
        <v>85</v>
      </c>
      <c r="J23" s="286"/>
      <c r="K23" s="286"/>
      <c r="L23" s="286" t="s">
        <v>184</v>
      </c>
      <c r="M23" s="286"/>
      <c r="N23" s="286"/>
      <c r="O23" s="286"/>
      <c r="P23" s="286"/>
      <c r="Q23" s="286"/>
    </row>
    <row r="24" spans="1:17" ht="14.25" customHeight="1">
      <c r="A24" s="286">
        <v>17</v>
      </c>
      <c r="B24" s="286" t="s">
        <v>209</v>
      </c>
      <c r="C24" s="286" t="s">
        <v>107</v>
      </c>
      <c r="D24" s="286"/>
      <c r="E24" s="286"/>
      <c r="F24" s="290"/>
      <c r="G24" s="286" t="s">
        <v>210</v>
      </c>
      <c r="H24" s="286" t="s">
        <v>204</v>
      </c>
      <c r="I24" s="286" t="s">
        <v>85</v>
      </c>
      <c r="J24" s="286"/>
      <c r="K24" s="286"/>
      <c r="L24" s="286" t="s">
        <v>184</v>
      </c>
      <c r="M24" s="286"/>
      <c r="N24" s="286"/>
      <c r="O24" s="286"/>
      <c r="P24" s="286"/>
      <c r="Q24" s="286"/>
    </row>
    <row r="25" spans="1:17" ht="14.25" customHeight="1">
      <c r="A25" s="286">
        <v>18</v>
      </c>
      <c r="B25" s="293" t="s">
        <v>211</v>
      </c>
      <c r="C25" s="286" t="s">
        <v>107</v>
      </c>
      <c r="D25" s="286"/>
      <c r="E25" s="286"/>
      <c r="F25" s="294"/>
      <c r="G25" s="286" t="s">
        <v>210</v>
      </c>
      <c r="H25" s="293" t="s">
        <v>204</v>
      </c>
      <c r="I25" s="286" t="s">
        <v>85</v>
      </c>
      <c r="J25" s="286"/>
      <c r="K25" s="286"/>
      <c r="L25" s="286" t="s">
        <v>184</v>
      </c>
      <c r="M25" s="286"/>
      <c r="N25" s="286"/>
      <c r="O25" s="286"/>
      <c r="P25" s="286"/>
      <c r="Q25" s="286"/>
    </row>
    <row r="26" spans="1:17" ht="14.25" customHeight="1">
      <c r="A26" s="286">
        <v>19</v>
      </c>
      <c r="B26" s="353" t="s">
        <v>212</v>
      </c>
      <c r="C26" s="286" t="s">
        <v>107</v>
      </c>
      <c r="D26" s="286"/>
      <c r="E26" s="286"/>
      <c r="F26" s="294"/>
      <c r="G26" s="286"/>
      <c r="H26" s="286"/>
      <c r="I26" s="286" t="s">
        <v>85</v>
      </c>
      <c r="J26" s="286"/>
      <c r="K26" s="286"/>
      <c r="L26" s="286" t="s">
        <v>184</v>
      </c>
      <c r="M26" s="286"/>
      <c r="N26" s="286"/>
      <c r="O26" s="286"/>
      <c r="P26" s="286"/>
      <c r="Q26" s="286"/>
    </row>
    <row r="27" spans="1:17" ht="14.25" customHeight="1">
      <c r="A27" s="286">
        <v>20</v>
      </c>
      <c r="B27" s="353" t="s">
        <v>213</v>
      </c>
      <c r="C27" s="286" t="s">
        <v>107</v>
      </c>
      <c r="D27" s="286"/>
      <c r="E27" s="286"/>
      <c r="F27" s="294"/>
      <c r="G27" s="286"/>
      <c r="H27" s="286" t="s">
        <v>214</v>
      </c>
      <c r="I27" s="286" t="s">
        <v>85</v>
      </c>
      <c r="J27" s="286"/>
      <c r="K27" s="286"/>
      <c r="L27" s="286" t="s">
        <v>184</v>
      </c>
      <c r="M27" s="286"/>
      <c r="N27" s="286"/>
      <c r="O27" s="286"/>
      <c r="P27" s="286"/>
      <c r="Q27" s="286"/>
    </row>
    <row r="28" spans="1:17" ht="14.25" customHeight="1">
      <c r="A28" s="286">
        <v>21</v>
      </c>
      <c r="B28" s="353" t="s">
        <v>215</v>
      </c>
      <c r="C28" s="286" t="s">
        <v>107</v>
      </c>
      <c r="D28" s="286"/>
      <c r="E28" s="286"/>
      <c r="F28" s="294"/>
      <c r="G28" s="286"/>
      <c r="H28" s="286" t="s">
        <v>214</v>
      </c>
      <c r="I28" s="286" t="s">
        <v>85</v>
      </c>
      <c r="J28" s="286"/>
      <c r="K28" s="286"/>
      <c r="L28" s="286" t="s">
        <v>184</v>
      </c>
      <c r="M28" s="286"/>
      <c r="N28" s="286"/>
      <c r="O28" s="286"/>
      <c r="P28" s="286"/>
      <c r="Q28" s="286"/>
    </row>
    <row r="29" spans="1:17" ht="14.25" customHeight="1">
      <c r="A29" s="286">
        <v>22</v>
      </c>
      <c r="B29" s="293" t="s">
        <v>216</v>
      </c>
      <c r="C29" s="286" t="s">
        <v>107</v>
      </c>
      <c r="D29" s="286"/>
      <c r="E29" s="286"/>
      <c r="F29" s="294"/>
      <c r="G29" s="286"/>
      <c r="H29" s="286"/>
      <c r="I29" s="286" t="s">
        <v>85</v>
      </c>
      <c r="J29" s="286"/>
      <c r="K29" s="286"/>
      <c r="L29" s="286" t="s">
        <v>184</v>
      </c>
      <c r="M29" s="286"/>
      <c r="N29" s="286"/>
      <c r="O29" s="286"/>
      <c r="P29" s="286"/>
      <c r="Q29" s="286"/>
    </row>
    <row r="30" spans="1:17" ht="14.25" customHeight="1">
      <c r="A30" s="286"/>
      <c r="B30" s="286"/>
      <c r="C30" s="286"/>
      <c r="D30" s="286"/>
      <c r="E30" s="286"/>
      <c r="F30" s="290"/>
      <c r="G30" s="286"/>
      <c r="H30" s="286"/>
      <c r="I30" s="286"/>
      <c r="J30" s="286"/>
      <c r="K30" s="286"/>
      <c r="L30" s="286"/>
      <c r="M30" s="286"/>
      <c r="N30" s="286"/>
      <c r="O30" s="286"/>
      <c r="P30" s="286"/>
      <c r="Q30" s="286"/>
    </row>
    <row r="31" spans="1:17" ht="14.25" customHeight="1">
      <c r="A31" s="286"/>
      <c r="B31" s="296"/>
      <c r="C31" s="286"/>
      <c r="D31" s="286"/>
      <c r="E31" s="286"/>
      <c r="F31" s="294"/>
      <c r="G31" s="286"/>
      <c r="H31" s="286"/>
      <c r="I31" s="286"/>
      <c r="J31" s="286"/>
      <c r="K31" s="286"/>
      <c r="L31" s="286"/>
      <c r="M31" s="286"/>
      <c r="N31" s="286"/>
      <c r="O31" s="286"/>
      <c r="P31" s="286"/>
      <c r="Q31" s="286"/>
    </row>
    <row r="32" spans="1:17" ht="15.75">
      <c r="A32" s="286"/>
      <c r="B32" s="296"/>
      <c r="C32" s="286"/>
      <c r="D32" s="286"/>
      <c r="E32" s="286"/>
      <c r="F32" s="294"/>
      <c r="G32" s="286"/>
      <c r="H32" s="286"/>
      <c r="I32" s="286"/>
      <c r="J32" s="297"/>
      <c r="K32" s="286"/>
      <c r="L32" s="298"/>
      <c r="M32" s="286"/>
      <c r="N32" s="286"/>
      <c r="O32" s="286"/>
      <c r="P32" s="286"/>
      <c r="Q32" s="286"/>
    </row>
    <row r="33" spans="1:17">
      <c r="A33" s="286"/>
      <c r="B33" s="287"/>
      <c r="C33" s="286"/>
      <c r="D33" s="286"/>
      <c r="E33" s="354"/>
      <c r="F33" s="294"/>
      <c r="G33" s="286"/>
      <c r="H33" s="286"/>
      <c r="I33" s="286"/>
      <c r="J33" s="286"/>
      <c r="K33" s="286"/>
      <c r="L33" s="286"/>
      <c r="M33" s="286"/>
      <c r="N33" s="286"/>
      <c r="O33" s="286"/>
      <c r="P33" s="286"/>
      <c r="Q33" s="286"/>
    </row>
    <row r="34" spans="1:17">
      <c r="A34" s="286"/>
      <c r="B34" s="287"/>
      <c r="C34" s="286"/>
      <c r="D34" s="286"/>
      <c r="E34" s="286"/>
      <c r="F34" s="294"/>
      <c r="G34" s="286"/>
      <c r="H34" s="286"/>
      <c r="I34" s="286"/>
      <c r="J34" s="286"/>
      <c r="K34" s="286"/>
      <c r="L34" s="286"/>
      <c r="M34" s="286"/>
      <c r="N34" s="286"/>
      <c r="O34" s="286"/>
      <c r="P34" s="286"/>
      <c r="Q34" s="286"/>
    </row>
    <row r="35" spans="1:17">
      <c r="A35" s="286"/>
      <c r="B35" s="287"/>
      <c r="C35" s="286"/>
      <c r="D35" s="286"/>
      <c r="E35" s="286"/>
      <c r="F35" s="294"/>
      <c r="G35" s="286"/>
      <c r="H35" s="286"/>
      <c r="I35" s="286"/>
      <c r="J35" s="286"/>
      <c r="K35" s="286"/>
      <c r="L35" s="286"/>
      <c r="M35" s="286"/>
      <c r="N35" s="286"/>
      <c r="O35" s="286"/>
      <c r="P35" s="286"/>
      <c r="Q35" s="286"/>
    </row>
    <row r="36" spans="1:17">
      <c r="A36" s="286"/>
      <c r="B36" s="287"/>
      <c r="C36" s="286"/>
      <c r="D36" s="286"/>
      <c r="E36" s="286"/>
      <c r="F36" s="294"/>
      <c r="G36" s="286"/>
      <c r="H36" s="286"/>
      <c r="I36" s="286"/>
      <c r="J36" s="286"/>
      <c r="K36" s="286"/>
      <c r="L36" s="286"/>
      <c r="M36" s="286"/>
      <c r="N36" s="286"/>
      <c r="O36" s="286"/>
      <c r="P36" s="286"/>
      <c r="Q36" s="286"/>
    </row>
    <row r="37" spans="1:17">
      <c r="A37" s="286"/>
      <c r="B37" s="287"/>
      <c r="C37" s="286"/>
      <c r="D37" s="286"/>
      <c r="E37" s="286"/>
      <c r="F37" s="294"/>
      <c r="G37" s="286"/>
      <c r="H37" s="286"/>
      <c r="I37" s="286"/>
      <c r="J37" s="286"/>
      <c r="K37" s="286"/>
      <c r="L37" s="286"/>
      <c r="M37" s="286"/>
      <c r="N37" s="286"/>
      <c r="O37" s="286"/>
      <c r="P37" s="286"/>
      <c r="Q37" s="286"/>
    </row>
    <row r="38" spans="1:17">
      <c r="A38" s="286"/>
      <c r="B38" s="287"/>
      <c r="C38" s="286"/>
      <c r="D38" s="286"/>
      <c r="E38" s="286"/>
      <c r="F38" s="294"/>
      <c r="G38" s="286"/>
      <c r="H38" s="286"/>
      <c r="I38" s="286"/>
      <c r="J38" s="286"/>
      <c r="K38" s="286"/>
      <c r="L38" s="286"/>
      <c r="M38" s="286"/>
      <c r="N38" s="286"/>
      <c r="O38" s="286"/>
      <c r="P38" s="286"/>
      <c r="Q38" s="286"/>
    </row>
    <row r="39" spans="1:17">
      <c r="A39" s="286"/>
      <c r="B39" s="287"/>
      <c r="C39" s="286"/>
      <c r="D39" s="286"/>
      <c r="E39" s="286"/>
      <c r="F39" s="294"/>
      <c r="G39" s="286"/>
      <c r="H39" s="286"/>
      <c r="I39" s="286"/>
      <c r="J39" s="286"/>
      <c r="K39" s="286"/>
      <c r="L39" s="286"/>
      <c r="M39" s="286"/>
      <c r="N39" s="286"/>
      <c r="O39" s="286"/>
      <c r="P39" s="286"/>
      <c r="Q39" s="286"/>
    </row>
    <row r="40" spans="1:17">
      <c r="A40" s="286"/>
      <c r="B40" s="287"/>
      <c r="C40" s="286"/>
      <c r="D40" s="286"/>
      <c r="E40" s="286"/>
      <c r="F40" s="290"/>
      <c r="G40" s="286"/>
      <c r="H40" s="286"/>
      <c r="I40" s="286"/>
      <c r="J40" s="286"/>
      <c r="K40" s="286"/>
      <c r="L40" s="286"/>
      <c r="M40" s="286"/>
      <c r="N40" s="286"/>
      <c r="O40" s="286"/>
      <c r="P40" s="286"/>
      <c r="Q40" s="286"/>
    </row>
    <row r="41" spans="1:17">
      <c r="A41" s="286">
        <v>52</v>
      </c>
      <c r="B41" s="287"/>
      <c r="C41" s="286"/>
      <c r="D41" s="286"/>
      <c r="E41" s="286"/>
      <c r="F41" s="290"/>
      <c r="G41" s="286"/>
      <c r="H41" s="286"/>
      <c r="I41" s="286"/>
      <c r="J41" s="286"/>
      <c r="K41" s="286"/>
      <c r="L41" s="286"/>
      <c r="M41" s="286"/>
      <c r="N41" s="286"/>
      <c r="O41" s="286"/>
      <c r="P41" s="286"/>
      <c r="Q41" s="286"/>
    </row>
    <row r="42" spans="1:17">
      <c r="A42" s="286">
        <v>53</v>
      </c>
      <c r="B42" s="287"/>
      <c r="C42" s="286"/>
      <c r="D42" s="286"/>
      <c r="E42" s="286"/>
      <c r="F42" s="290"/>
      <c r="G42" s="286"/>
      <c r="H42" s="286"/>
      <c r="I42" s="286"/>
      <c r="J42" s="286"/>
      <c r="K42" s="286"/>
      <c r="L42" s="286"/>
      <c r="M42" s="286"/>
      <c r="N42" s="286"/>
      <c r="O42" s="286"/>
      <c r="P42" s="286"/>
      <c r="Q42" s="286"/>
    </row>
    <row r="43" spans="1:17">
      <c r="A43" s="286">
        <v>54</v>
      </c>
      <c r="B43" s="287"/>
      <c r="C43" s="286"/>
      <c r="D43" s="286"/>
      <c r="E43" s="286"/>
      <c r="F43" s="290"/>
      <c r="G43" s="286"/>
      <c r="H43" s="286"/>
      <c r="I43" s="286"/>
      <c r="J43" s="286"/>
      <c r="K43" s="286"/>
      <c r="L43" s="286"/>
      <c r="M43" s="286"/>
      <c r="N43" s="286"/>
      <c r="O43" s="286"/>
      <c r="P43" s="286"/>
      <c r="Q43" s="286"/>
    </row>
    <row r="44" spans="1:17">
      <c r="A44" s="286">
        <v>55</v>
      </c>
      <c r="B44" s="287"/>
      <c r="C44" s="286"/>
      <c r="D44" s="286"/>
      <c r="E44" s="286"/>
      <c r="F44" s="290"/>
      <c r="G44" s="286"/>
      <c r="H44" s="286"/>
      <c r="I44" s="286"/>
      <c r="J44" s="286"/>
      <c r="K44" s="286"/>
      <c r="L44" s="286"/>
      <c r="M44" s="286"/>
      <c r="N44" s="286"/>
      <c r="O44" s="286"/>
      <c r="P44" s="286"/>
      <c r="Q44" s="286"/>
    </row>
    <row r="45" spans="1:17">
      <c r="A45" s="286">
        <v>56</v>
      </c>
      <c r="B45" s="287"/>
      <c r="C45" s="286"/>
      <c r="D45" s="286"/>
      <c r="E45" s="286"/>
      <c r="F45" s="290"/>
      <c r="G45" s="286"/>
      <c r="H45" s="286"/>
      <c r="I45" s="286"/>
      <c r="J45" s="286"/>
      <c r="K45" s="286"/>
      <c r="L45" s="286"/>
      <c r="M45" s="286"/>
      <c r="N45" s="286"/>
      <c r="O45" s="286"/>
      <c r="P45" s="286"/>
      <c r="Q45" s="286"/>
    </row>
    <row r="46" spans="1:17">
      <c r="A46" s="286">
        <v>57</v>
      </c>
      <c r="B46" s="287"/>
      <c r="C46" s="286"/>
      <c r="D46" s="286"/>
      <c r="E46" s="286"/>
      <c r="F46" s="290"/>
      <c r="G46" s="286"/>
      <c r="H46" s="286"/>
      <c r="I46" s="286"/>
      <c r="J46" s="286"/>
      <c r="K46" s="286"/>
      <c r="L46" s="286"/>
      <c r="M46" s="286"/>
      <c r="N46" s="286"/>
      <c r="O46" s="286"/>
      <c r="P46" s="286"/>
      <c r="Q46" s="286"/>
    </row>
    <row r="47" spans="1:17">
      <c r="A47" s="286">
        <v>58</v>
      </c>
      <c r="B47" s="287"/>
      <c r="C47" s="286"/>
      <c r="D47" s="286"/>
      <c r="E47" s="286"/>
      <c r="F47" s="290"/>
      <c r="G47" s="286"/>
      <c r="H47" s="286"/>
      <c r="I47" s="286"/>
      <c r="J47" s="286"/>
      <c r="K47" s="286"/>
      <c r="L47" s="286"/>
      <c r="M47" s="286"/>
      <c r="N47" s="286"/>
      <c r="O47" s="286"/>
      <c r="P47" s="286"/>
      <c r="Q47" s="286"/>
    </row>
    <row r="48" spans="1:17">
      <c r="A48" s="286">
        <v>59</v>
      </c>
      <c r="B48" s="287"/>
      <c r="C48" s="286"/>
      <c r="D48" s="286"/>
      <c r="E48" s="286"/>
      <c r="F48" s="290"/>
      <c r="G48" s="286"/>
      <c r="H48" s="286"/>
      <c r="I48" s="286"/>
      <c r="J48" s="286"/>
      <c r="K48" s="286"/>
      <c r="L48" s="286"/>
      <c r="M48" s="286"/>
      <c r="N48" s="286"/>
      <c r="O48" s="286"/>
      <c r="P48" s="286"/>
      <c r="Q48" s="286"/>
    </row>
    <row r="49" spans="1:17">
      <c r="A49" s="286">
        <v>60</v>
      </c>
      <c r="B49" s="287"/>
      <c r="C49" s="286"/>
      <c r="D49" s="286"/>
      <c r="E49" s="286"/>
      <c r="F49" s="290"/>
      <c r="G49" s="286"/>
      <c r="H49" s="286"/>
      <c r="I49" s="286"/>
      <c r="J49" s="286"/>
      <c r="K49" s="286"/>
      <c r="L49" s="286"/>
      <c r="M49" s="286"/>
      <c r="N49" s="286"/>
      <c r="O49" s="286"/>
      <c r="P49" s="286"/>
      <c r="Q49" s="286"/>
    </row>
    <row r="50" spans="1:17">
      <c r="A50" s="286">
        <v>61</v>
      </c>
      <c r="B50" s="287"/>
      <c r="C50" s="286"/>
      <c r="D50" s="286"/>
      <c r="E50" s="286"/>
      <c r="F50" s="290"/>
      <c r="G50" s="286"/>
      <c r="H50" s="286"/>
      <c r="I50" s="286"/>
      <c r="J50" s="286"/>
      <c r="K50" s="286"/>
      <c r="L50" s="286"/>
      <c r="M50" s="286"/>
      <c r="N50" s="286"/>
      <c r="O50" s="286"/>
      <c r="P50" s="286"/>
      <c r="Q50" s="286"/>
    </row>
    <row r="51" spans="1:17">
      <c r="A51" s="286">
        <v>62</v>
      </c>
      <c r="B51" s="287"/>
      <c r="C51" s="286"/>
      <c r="D51" s="286"/>
      <c r="E51" s="286"/>
      <c r="F51" s="290"/>
      <c r="G51" s="286"/>
      <c r="H51" s="286"/>
      <c r="I51" s="286"/>
      <c r="J51" s="286"/>
      <c r="K51" s="286"/>
      <c r="L51" s="286"/>
      <c r="M51" s="286"/>
      <c r="N51" s="286"/>
      <c r="O51" s="286"/>
      <c r="P51" s="286"/>
      <c r="Q51" s="286"/>
    </row>
    <row r="52" spans="1:17">
      <c r="A52" s="286">
        <v>63</v>
      </c>
      <c r="B52" s="355"/>
      <c r="C52" s="286"/>
      <c r="D52" s="286"/>
      <c r="E52" s="286"/>
      <c r="F52" s="290"/>
      <c r="G52" s="286"/>
      <c r="H52" s="286"/>
      <c r="I52" s="286"/>
      <c r="J52" s="286"/>
      <c r="K52" s="286"/>
      <c r="L52" s="286"/>
      <c r="M52" s="286"/>
      <c r="N52" s="286"/>
      <c r="O52" s="286"/>
      <c r="P52" s="286"/>
      <c r="Q52" s="286"/>
    </row>
    <row r="53" spans="1:17">
      <c r="A53" s="286">
        <v>64</v>
      </c>
      <c r="B53" s="355"/>
      <c r="C53" s="286"/>
      <c r="D53" s="286"/>
      <c r="E53" s="286"/>
      <c r="F53" s="290"/>
      <c r="G53" s="286"/>
      <c r="H53" s="286"/>
      <c r="I53" s="286"/>
      <c r="J53" s="286"/>
      <c r="K53" s="286"/>
      <c r="L53" s="286"/>
      <c r="M53" s="286"/>
      <c r="N53" s="286"/>
      <c r="O53" s="286"/>
      <c r="P53" s="286"/>
      <c r="Q53" s="286"/>
    </row>
    <row r="54" spans="1:17">
      <c r="A54" s="286">
        <v>65</v>
      </c>
      <c r="B54" s="355"/>
      <c r="C54" s="286"/>
      <c r="D54" s="286"/>
      <c r="E54" s="286"/>
      <c r="F54" s="290"/>
      <c r="G54" s="286"/>
      <c r="H54" s="286"/>
      <c r="I54" s="286"/>
      <c r="J54" s="286"/>
      <c r="K54" s="286"/>
      <c r="L54" s="286"/>
      <c r="M54" s="286"/>
      <c r="N54" s="286"/>
      <c r="O54" s="286"/>
      <c r="P54" s="286"/>
      <c r="Q54" s="286"/>
    </row>
    <row r="55" spans="1:17">
      <c r="A55" s="286">
        <v>66</v>
      </c>
      <c r="B55" s="355"/>
      <c r="C55" s="286"/>
      <c r="D55" s="286"/>
      <c r="E55" s="286"/>
      <c r="F55" s="290"/>
      <c r="G55" s="286"/>
      <c r="H55" s="286"/>
      <c r="I55" s="286"/>
      <c r="J55" s="286"/>
      <c r="K55" s="286"/>
      <c r="L55" s="286"/>
      <c r="M55" s="286"/>
      <c r="N55" s="286"/>
      <c r="O55" s="286"/>
      <c r="P55" s="286"/>
      <c r="Q55" s="286"/>
    </row>
    <row r="56" spans="1:17">
      <c r="A56" s="286">
        <v>67</v>
      </c>
      <c r="B56" s="355"/>
      <c r="C56" s="286"/>
      <c r="D56" s="286"/>
      <c r="E56" s="286"/>
      <c r="F56" s="290"/>
      <c r="G56" s="286"/>
      <c r="H56" s="286"/>
      <c r="I56" s="286"/>
      <c r="J56" s="286"/>
      <c r="K56" s="286"/>
      <c r="L56" s="286"/>
      <c r="M56" s="286"/>
      <c r="N56" s="286"/>
      <c r="O56" s="286"/>
      <c r="P56" s="286"/>
      <c r="Q56" s="286"/>
    </row>
    <row r="57" spans="1:17">
      <c r="A57" s="286">
        <v>68</v>
      </c>
      <c r="B57" s="355"/>
      <c r="C57" s="286"/>
      <c r="D57" s="286"/>
      <c r="E57" s="286"/>
      <c r="F57" s="290"/>
      <c r="G57" s="286"/>
      <c r="H57" s="286"/>
      <c r="I57" s="286"/>
      <c r="J57" s="286"/>
      <c r="K57" s="286"/>
      <c r="L57" s="286"/>
      <c r="M57" s="286"/>
      <c r="N57" s="286"/>
      <c r="O57" s="286"/>
      <c r="P57" s="286"/>
      <c r="Q57" s="286"/>
    </row>
    <row r="58" spans="1:17">
      <c r="A58" s="286">
        <v>69</v>
      </c>
      <c r="B58" s="355"/>
      <c r="C58" s="286"/>
      <c r="D58" s="286"/>
      <c r="E58" s="286"/>
      <c r="F58" s="290"/>
      <c r="G58" s="286"/>
      <c r="H58" s="286"/>
      <c r="I58" s="286"/>
      <c r="J58" s="286"/>
      <c r="K58" s="286"/>
      <c r="L58" s="286"/>
      <c r="M58" s="286"/>
      <c r="N58" s="286"/>
      <c r="O58" s="286"/>
      <c r="P58" s="286"/>
      <c r="Q58" s="286"/>
    </row>
    <row r="59" spans="1:17">
      <c r="A59" s="286">
        <v>70</v>
      </c>
      <c r="B59" s="355"/>
      <c r="C59" s="286"/>
      <c r="D59" s="286"/>
      <c r="E59" s="286"/>
      <c r="F59" s="290"/>
      <c r="G59" s="286"/>
      <c r="H59" s="286"/>
      <c r="I59" s="286"/>
      <c r="J59" s="286"/>
      <c r="K59" s="286"/>
      <c r="L59" s="286"/>
      <c r="M59" s="286"/>
      <c r="N59" s="286"/>
      <c r="O59" s="286"/>
      <c r="P59" s="286"/>
      <c r="Q59" s="286"/>
    </row>
    <row r="60" spans="1:17">
      <c r="A60" s="286">
        <v>71</v>
      </c>
      <c r="B60" s="355"/>
      <c r="C60" s="286"/>
      <c r="D60" s="286"/>
      <c r="E60" s="286"/>
      <c r="F60" s="290"/>
      <c r="G60" s="286"/>
      <c r="H60" s="286"/>
      <c r="I60" s="286"/>
      <c r="J60" s="286"/>
      <c r="K60" s="286"/>
      <c r="L60" s="286"/>
      <c r="M60" s="286"/>
      <c r="N60" s="286"/>
      <c r="O60" s="286"/>
      <c r="P60" s="286"/>
      <c r="Q60" s="286"/>
    </row>
    <row r="61" spans="1:17">
      <c r="A61" s="286">
        <v>72</v>
      </c>
      <c r="B61" s="355"/>
      <c r="C61" s="286"/>
      <c r="D61" s="286"/>
      <c r="E61" s="286"/>
      <c r="F61" s="290"/>
      <c r="G61" s="286"/>
      <c r="H61" s="286"/>
      <c r="I61" s="286"/>
      <c r="J61" s="286"/>
      <c r="K61" s="286"/>
      <c r="L61" s="286"/>
      <c r="M61" s="286"/>
      <c r="N61" s="286"/>
      <c r="O61" s="286"/>
      <c r="P61" s="286"/>
      <c r="Q61" s="286"/>
    </row>
    <row r="62" spans="1:17">
      <c r="A62" s="286">
        <v>73</v>
      </c>
      <c r="B62" s="355"/>
      <c r="C62" s="286"/>
      <c r="D62" s="286"/>
      <c r="E62" s="286"/>
      <c r="F62" s="290"/>
      <c r="G62" s="286"/>
      <c r="H62" s="286"/>
      <c r="I62" s="286"/>
      <c r="J62" s="286"/>
      <c r="K62" s="286"/>
      <c r="L62" s="286"/>
      <c r="M62" s="286"/>
      <c r="N62" s="286"/>
      <c r="O62" s="286"/>
      <c r="P62" s="286"/>
      <c r="Q62" s="286"/>
    </row>
    <row r="63" spans="1:17">
      <c r="A63" s="286">
        <v>74</v>
      </c>
      <c r="B63" s="355"/>
      <c r="C63" s="286"/>
      <c r="D63" s="286"/>
      <c r="E63" s="286"/>
      <c r="F63" s="290"/>
      <c r="G63" s="286"/>
      <c r="H63" s="286"/>
      <c r="I63" s="286"/>
      <c r="J63" s="286"/>
      <c r="K63" s="286"/>
      <c r="L63" s="286"/>
      <c r="M63" s="286"/>
      <c r="N63" s="286"/>
      <c r="O63" s="286"/>
      <c r="P63" s="286"/>
      <c r="Q63" s="286"/>
    </row>
    <row r="64" spans="1:17">
      <c r="A64" s="286">
        <v>75</v>
      </c>
      <c r="B64" s="355"/>
      <c r="C64" s="286"/>
      <c r="D64" s="286"/>
      <c r="E64" s="286"/>
      <c r="F64" s="290"/>
      <c r="G64" s="286"/>
      <c r="H64" s="286"/>
      <c r="I64" s="286"/>
      <c r="J64" s="286"/>
      <c r="K64" s="286"/>
      <c r="L64" s="286"/>
      <c r="M64" s="286"/>
      <c r="N64" s="286"/>
      <c r="O64" s="286"/>
      <c r="P64" s="286"/>
      <c r="Q64" s="286"/>
    </row>
    <row r="65" spans="1:17">
      <c r="A65" s="286">
        <v>76</v>
      </c>
      <c r="B65" s="355"/>
      <c r="C65" s="286"/>
      <c r="D65" s="286"/>
      <c r="E65" s="286"/>
      <c r="F65" s="290"/>
      <c r="G65" s="286"/>
      <c r="H65" s="286"/>
      <c r="I65" s="286"/>
      <c r="J65" s="286"/>
      <c r="K65" s="286"/>
      <c r="L65" s="286"/>
      <c r="M65" s="286"/>
      <c r="N65" s="286"/>
      <c r="O65" s="286"/>
      <c r="P65" s="286"/>
      <c r="Q65" s="286"/>
    </row>
    <row r="66" spans="1:17">
      <c r="A66" s="286">
        <v>77</v>
      </c>
      <c r="B66" s="355"/>
      <c r="C66" s="286"/>
      <c r="D66" s="286"/>
      <c r="E66" s="286"/>
      <c r="F66" s="290"/>
      <c r="G66" s="286"/>
      <c r="H66" s="286"/>
      <c r="I66" s="286"/>
      <c r="J66" s="286"/>
      <c r="K66" s="286"/>
      <c r="L66" s="286"/>
      <c r="M66" s="286"/>
      <c r="N66" s="286"/>
      <c r="O66" s="286"/>
      <c r="P66" s="286"/>
      <c r="Q66" s="286"/>
    </row>
    <row r="67" spans="1:17">
      <c r="A67" s="286">
        <v>78</v>
      </c>
      <c r="B67" s="355"/>
      <c r="C67" s="286"/>
      <c r="D67" s="286"/>
      <c r="E67" s="286"/>
      <c r="F67" s="290"/>
      <c r="G67" s="286"/>
      <c r="H67" s="286"/>
      <c r="I67" s="286"/>
      <c r="J67" s="286"/>
      <c r="K67" s="286"/>
      <c r="L67" s="286"/>
      <c r="M67" s="286"/>
      <c r="N67" s="286"/>
      <c r="O67" s="286"/>
      <c r="P67" s="286"/>
      <c r="Q67" s="286"/>
    </row>
    <row r="68" spans="1:17">
      <c r="A68" s="286">
        <v>79</v>
      </c>
      <c r="B68" s="355"/>
      <c r="C68" s="286"/>
      <c r="D68" s="286"/>
      <c r="E68" s="286"/>
      <c r="F68" s="290"/>
      <c r="G68" s="286"/>
      <c r="H68" s="286"/>
      <c r="I68" s="286"/>
      <c r="J68" s="286"/>
      <c r="K68" s="286"/>
      <c r="L68" s="286"/>
      <c r="M68" s="286"/>
      <c r="N68" s="286"/>
      <c r="O68" s="286"/>
      <c r="P68" s="286"/>
      <c r="Q68" s="286"/>
    </row>
    <row r="69" spans="1:17">
      <c r="A69" s="286">
        <v>80</v>
      </c>
      <c r="B69" s="355"/>
      <c r="C69" s="286"/>
      <c r="D69" s="286"/>
      <c r="E69" s="286"/>
      <c r="F69" s="290"/>
      <c r="G69" s="286"/>
      <c r="H69" s="286"/>
      <c r="I69" s="286"/>
      <c r="J69" s="286"/>
      <c r="K69" s="286"/>
      <c r="L69" s="286"/>
      <c r="M69" s="286"/>
      <c r="N69" s="286"/>
      <c r="O69" s="286"/>
      <c r="P69" s="286"/>
      <c r="Q69" s="286"/>
    </row>
    <row r="70" spans="1:17">
      <c r="A70" s="286">
        <v>81</v>
      </c>
      <c r="B70" s="355"/>
      <c r="C70" s="286"/>
      <c r="D70" s="286"/>
      <c r="E70" s="286"/>
      <c r="F70" s="290"/>
      <c r="G70" s="286"/>
      <c r="H70" s="286"/>
      <c r="I70" s="286"/>
      <c r="J70" s="286"/>
      <c r="K70" s="286"/>
      <c r="L70" s="286"/>
      <c r="M70" s="286"/>
      <c r="N70" s="286"/>
      <c r="O70" s="286"/>
      <c r="P70" s="286"/>
      <c r="Q70" s="286"/>
    </row>
    <row r="71" spans="1:17">
      <c r="A71" s="286">
        <v>82</v>
      </c>
      <c r="B71" s="355"/>
      <c r="C71" s="286"/>
      <c r="D71" s="286"/>
      <c r="E71" s="286"/>
      <c r="F71" s="290"/>
      <c r="G71" s="286"/>
      <c r="H71" s="286"/>
      <c r="I71" s="286"/>
      <c r="J71" s="286"/>
      <c r="K71" s="286"/>
      <c r="L71" s="286"/>
      <c r="M71" s="286"/>
      <c r="N71" s="286"/>
      <c r="O71" s="286"/>
      <c r="P71" s="286"/>
      <c r="Q71" s="286"/>
    </row>
    <row r="72" spans="1:17">
      <c r="A72" s="286">
        <v>83</v>
      </c>
      <c r="B72" s="355"/>
      <c r="C72" s="286"/>
      <c r="D72" s="286"/>
      <c r="E72" s="286"/>
      <c r="F72" s="290"/>
      <c r="G72" s="286"/>
      <c r="H72" s="286"/>
      <c r="I72" s="286"/>
      <c r="J72" s="286"/>
      <c r="K72" s="286"/>
      <c r="L72" s="286"/>
      <c r="M72" s="286"/>
      <c r="N72" s="286"/>
      <c r="O72" s="286"/>
      <c r="P72" s="286"/>
      <c r="Q72" s="286"/>
    </row>
    <row r="73" spans="1:17">
      <c r="A73" s="286">
        <v>84</v>
      </c>
      <c r="B73" s="355"/>
      <c r="C73" s="286"/>
      <c r="D73" s="286"/>
      <c r="E73" s="286"/>
      <c r="F73" s="290"/>
      <c r="G73" s="286"/>
      <c r="H73" s="286"/>
      <c r="I73" s="286"/>
      <c r="J73" s="286"/>
      <c r="K73" s="286"/>
      <c r="L73" s="286"/>
      <c r="M73" s="286"/>
      <c r="N73" s="286"/>
      <c r="O73" s="286"/>
      <c r="P73" s="286"/>
      <c r="Q73" s="286"/>
    </row>
    <row r="74" spans="1:17">
      <c r="A74" s="286">
        <v>85</v>
      </c>
      <c r="B74" s="355"/>
      <c r="C74" s="286"/>
      <c r="D74" s="286"/>
      <c r="E74" s="286"/>
      <c r="F74" s="290"/>
      <c r="G74" s="286"/>
      <c r="H74" s="286"/>
      <c r="I74" s="286"/>
      <c r="J74" s="286"/>
      <c r="K74" s="286"/>
      <c r="L74" s="286"/>
      <c r="M74" s="286"/>
      <c r="N74" s="286"/>
      <c r="O74" s="286"/>
      <c r="P74" s="286"/>
      <c r="Q74" s="286"/>
    </row>
    <row r="75" spans="1:17">
      <c r="A75" s="286">
        <v>86</v>
      </c>
      <c r="B75" s="355"/>
      <c r="C75" s="286"/>
      <c r="D75" s="286"/>
      <c r="E75" s="286"/>
      <c r="F75" s="290"/>
      <c r="G75" s="286"/>
      <c r="H75" s="286"/>
      <c r="I75" s="286"/>
      <c r="J75" s="286"/>
      <c r="K75" s="286"/>
      <c r="L75" s="286"/>
      <c r="M75" s="286"/>
      <c r="N75" s="286"/>
      <c r="O75" s="286"/>
      <c r="P75" s="286"/>
      <c r="Q75" s="286"/>
    </row>
    <row r="76" spans="1:17">
      <c r="A76" s="286">
        <v>87</v>
      </c>
      <c r="B76" s="355"/>
      <c r="C76" s="286"/>
      <c r="D76" s="286"/>
      <c r="E76" s="286"/>
      <c r="F76" s="290"/>
      <c r="G76" s="286"/>
      <c r="H76" s="286"/>
      <c r="I76" s="286"/>
      <c r="J76" s="286"/>
      <c r="K76" s="286"/>
      <c r="L76" s="286"/>
      <c r="M76" s="286"/>
      <c r="N76" s="286"/>
      <c r="O76" s="286"/>
      <c r="P76" s="286"/>
      <c r="Q76" s="286"/>
    </row>
    <row r="77" spans="1:17">
      <c r="A77" s="286">
        <v>88</v>
      </c>
      <c r="B77" s="355"/>
      <c r="C77" s="286"/>
      <c r="D77" s="286"/>
      <c r="E77" s="286"/>
      <c r="F77" s="290"/>
      <c r="G77" s="286"/>
      <c r="H77" s="286"/>
      <c r="I77" s="286"/>
      <c r="J77" s="286"/>
      <c r="K77" s="286"/>
      <c r="L77" s="286"/>
      <c r="M77" s="286"/>
      <c r="N77" s="286"/>
      <c r="O77" s="286"/>
      <c r="P77" s="286"/>
      <c r="Q77" s="286"/>
    </row>
    <row r="78" spans="1:17">
      <c r="A78" s="286">
        <v>89</v>
      </c>
      <c r="B78" s="355"/>
      <c r="C78" s="286"/>
      <c r="D78" s="286"/>
      <c r="E78" s="286"/>
      <c r="F78" s="290"/>
      <c r="G78" s="286"/>
      <c r="H78" s="286"/>
      <c r="I78" s="286"/>
      <c r="J78" s="286"/>
      <c r="K78" s="286"/>
      <c r="L78" s="286"/>
      <c r="M78" s="286"/>
      <c r="N78" s="286"/>
      <c r="O78" s="286"/>
      <c r="P78" s="286"/>
      <c r="Q78" s="286"/>
    </row>
    <row r="79" spans="1:17">
      <c r="A79" s="286">
        <v>90</v>
      </c>
      <c r="B79" s="355"/>
      <c r="C79" s="286"/>
      <c r="D79" s="286"/>
      <c r="E79" s="286"/>
      <c r="F79" s="290"/>
      <c r="G79" s="286"/>
      <c r="H79" s="286"/>
      <c r="I79" s="286"/>
      <c r="J79" s="286"/>
      <c r="K79" s="286"/>
      <c r="L79" s="286"/>
      <c r="M79" s="286"/>
      <c r="N79" s="286"/>
      <c r="O79" s="286"/>
      <c r="P79" s="286"/>
      <c r="Q79" s="286"/>
    </row>
    <row r="80" spans="1:17">
      <c r="A80" s="286">
        <v>91</v>
      </c>
      <c r="B80" s="355"/>
      <c r="C80" s="286"/>
      <c r="D80" s="286"/>
      <c r="E80" s="286"/>
      <c r="F80" s="290"/>
      <c r="G80" s="286"/>
      <c r="H80" s="286"/>
      <c r="I80" s="286"/>
      <c r="J80" s="286"/>
      <c r="K80" s="286"/>
      <c r="L80" s="286"/>
      <c r="M80" s="286"/>
      <c r="N80" s="286"/>
      <c r="O80" s="286"/>
      <c r="P80" s="286"/>
      <c r="Q80" s="286"/>
    </row>
    <row r="81" spans="1:17">
      <c r="A81" s="286">
        <v>92</v>
      </c>
      <c r="B81" s="355"/>
      <c r="C81" s="286"/>
      <c r="D81" s="286"/>
      <c r="E81" s="286"/>
      <c r="F81" s="290"/>
      <c r="G81" s="286"/>
      <c r="H81" s="286"/>
      <c r="I81" s="286"/>
      <c r="J81" s="286"/>
      <c r="K81" s="286"/>
      <c r="L81" s="286"/>
      <c r="M81" s="286"/>
      <c r="N81" s="286"/>
      <c r="O81" s="286"/>
      <c r="P81" s="286"/>
      <c r="Q81" s="286"/>
    </row>
    <row r="82" spans="1:17">
      <c r="A82" s="286">
        <v>93</v>
      </c>
      <c r="B82" s="355"/>
      <c r="C82" s="286"/>
      <c r="D82" s="286"/>
      <c r="E82" s="286"/>
      <c r="F82" s="290"/>
      <c r="G82" s="286"/>
      <c r="H82" s="286"/>
      <c r="I82" s="286"/>
      <c r="J82" s="286"/>
      <c r="K82" s="286"/>
      <c r="L82" s="286"/>
      <c r="M82" s="286"/>
      <c r="N82" s="286"/>
      <c r="O82" s="286"/>
      <c r="P82" s="286"/>
      <c r="Q82" s="286"/>
    </row>
    <row r="83" spans="1:17">
      <c r="A83" s="286">
        <v>94</v>
      </c>
      <c r="B83" s="355"/>
      <c r="C83" s="286"/>
      <c r="D83" s="286"/>
      <c r="E83" s="286"/>
      <c r="F83" s="290"/>
      <c r="G83" s="286"/>
      <c r="H83" s="286"/>
      <c r="I83" s="286"/>
      <c r="J83" s="286"/>
      <c r="K83" s="286"/>
      <c r="L83" s="286"/>
      <c r="M83" s="286"/>
      <c r="N83" s="286"/>
      <c r="O83" s="286"/>
      <c r="P83" s="286"/>
      <c r="Q83" s="286"/>
    </row>
    <row r="84" spans="1:17">
      <c r="A84" s="286">
        <v>95</v>
      </c>
      <c r="B84" s="355"/>
      <c r="C84" s="286"/>
      <c r="D84" s="286"/>
      <c r="E84" s="286"/>
      <c r="F84" s="290"/>
      <c r="G84" s="286"/>
      <c r="H84" s="286"/>
      <c r="I84" s="286"/>
      <c r="J84" s="286"/>
      <c r="K84" s="286"/>
      <c r="L84" s="286"/>
      <c r="M84" s="286"/>
      <c r="N84" s="286"/>
      <c r="O84" s="286"/>
      <c r="P84" s="286"/>
      <c r="Q84" s="286"/>
    </row>
    <row r="85" spans="1:17">
      <c r="A85" s="286">
        <v>96</v>
      </c>
      <c r="B85" s="355"/>
      <c r="C85" s="286"/>
      <c r="D85" s="286"/>
      <c r="E85" s="286"/>
      <c r="F85" s="290"/>
      <c r="G85" s="286"/>
      <c r="H85" s="286"/>
      <c r="I85" s="286"/>
      <c r="J85" s="286"/>
      <c r="K85" s="286"/>
      <c r="L85" s="286"/>
      <c r="M85" s="286"/>
      <c r="N85" s="286"/>
      <c r="O85" s="286"/>
      <c r="P85" s="286"/>
      <c r="Q85" s="286"/>
    </row>
    <row r="86" spans="1:17">
      <c r="A86" s="286">
        <v>97</v>
      </c>
      <c r="B86" s="355"/>
      <c r="C86" s="286"/>
      <c r="D86" s="286"/>
      <c r="E86" s="286"/>
      <c r="F86" s="290"/>
      <c r="G86" s="286"/>
      <c r="H86" s="286"/>
      <c r="I86" s="286"/>
      <c r="J86" s="286"/>
      <c r="K86" s="286"/>
      <c r="L86" s="286"/>
      <c r="M86" s="286"/>
      <c r="N86" s="286"/>
      <c r="O86" s="286"/>
      <c r="P86" s="286"/>
      <c r="Q86" s="286"/>
    </row>
    <row r="87" spans="1:17">
      <c r="A87" s="286">
        <v>98</v>
      </c>
      <c r="B87" s="355"/>
      <c r="C87" s="286"/>
      <c r="D87" s="286"/>
      <c r="E87" s="286"/>
      <c r="F87" s="290"/>
      <c r="G87" s="286"/>
      <c r="H87" s="286"/>
      <c r="I87" s="286"/>
      <c r="J87" s="286"/>
      <c r="K87" s="286"/>
      <c r="L87" s="286"/>
      <c r="M87" s="286"/>
      <c r="N87" s="286"/>
      <c r="O87" s="286"/>
      <c r="P87" s="286"/>
      <c r="Q87" s="286"/>
    </row>
    <row r="88" spans="1:17">
      <c r="A88" s="286">
        <v>99</v>
      </c>
      <c r="B88" s="355"/>
      <c r="C88" s="286"/>
      <c r="D88" s="286"/>
      <c r="E88" s="286"/>
      <c r="F88" s="290"/>
      <c r="G88" s="286"/>
      <c r="H88" s="286"/>
      <c r="I88" s="286"/>
      <c r="J88" s="286"/>
      <c r="K88" s="286"/>
      <c r="L88" s="286"/>
      <c r="M88" s="286"/>
      <c r="N88" s="286"/>
      <c r="O88" s="286"/>
      <c r="P88" s="286"/>
      <c r="Q88" s="286"/>
    </row>
    <row r="89" spans="1:17">
      <c r="A89" s="286">
        <v>100</v>
      </c>
      <c r="B89" s="355"/>
      <c r="C89" s="286"/>
      <c r="D89" s="286"/>
      <c r="E89" s="286"/>
      <c r="F89" s="290"/>
      <c r="G89" s="286"/>
      <c r="H89" s="286"/>
      <c r="I89" s="286"/>
      <c r="J89" s="286"/>
      <c r="K89" s="286"/>
      <c r="L89" s="286"/>
      <c r="M89" s="286"/>
      <c r="N89" s="286"/>
      <c r="O89" s="286"/>
      <c r="P89" s="286"/>
      <c r="Q89" s="286"/>
    </row>
    <row r="90" spans="1:17">
      <c r="A90" s="286"/>
      <c r="B90" s="287"/>
      <c r="C90" s="286"/>
      <c r="D90" s="286"/>
      <c r="E90" s="286"/>
      <c r="F90" s="290"/>
      <c r="G90" s="286"/>
      <c r="H90" s="286"/>
      <c r="I90" s="286"/>
      <c r="J90" s="286"/>
      <c r="K90" s="286"/>
      <c r="L90" s="286"/>
      <c r="M90" s="286"/>
      <c r="N90" s="286"/>
      <c r="O90" s="286"/>
      <c r="P90" s="286"/>
      <c r="Q90" s="286"/>
    </row>
  </sheetData>
  <mergeCells count="1">
    <mergeCell ref="B6:H6"/>
  </mergeCells>
  <conditionalFormatting sqref="C8:C29 C31:C89">
    <cfRule type="containsText" dxfId="396" priority="2" operator="containsText" text="zakup">
      <formula>NOT(ISERROR(SEARCH("zakup",C8)))</formula>
    </cfRule>
    <cfRule type="containsText" dxfId="395" priority="3" operator="containsText" text="relokacja">
      <formula>NOT(ISERROR(SEARCH("relokacja",C8)))</formula>
    </cfRule>
  </conditionalFormatting>
  <conditionalFormatting sqref="D8:D29 D31:D89">
    <cfRule type="containsText" dxfId="394" priority="1" operator="containsText" text="przetarg">
      <formula>NOT(ISERROR(SEARCH("przetarg",D8)))</formula>
    </cfRule>
  </conditionalFormatting>
  <dataValidations count="6">
    <dataValidation type="list" allowBlank="1" showInputMessage="1" showErrorMessage="1" sqref="L31:L89 L8:L29" xr:uid="{00000000-0002-0000-0A00-000000000000}">
      <formula1>"KPO I,KPO II"</formula1>
    </dataValidation>
    <dataValidation type="list" allowBlank="1" showInputMessage="1" showErrorMessage="1" sqref="C31:C89 C8:C29" xr:uid="{00000000-0002-0000-0A00-000001000000}">
      <formula1>"relokacja,zakup,inne"</formula1>
    </dataValidation>
    <dataValidation type="list" allowBlank="1" showInputMessage="1" showErrorMessage="1" sqref="D31:D89 D8:D29" xr:uid="{00000000-0002-0000-0A00-000002000000}">
      <formula1>"przetarg"</formula1>
    </dataValidation>
    <dataValidation type="list" allowBlank="1" showInputMessage="1" sqref="O8:O90" xr:uid="{00000000-0002-0000-0A00-000003000000}">
      <mc:AlternateContent xmlns:x12ac="http://schemas.microsoft.com/office/spreadsheetml/2011/1/ac" xmlns:mc="http://schemas.openxmlformats.org/markup-compatibility/2006">
        <mc:Choice Requires="x12ac">
          <x12ac:list>brak," tak, jakie:"</x12ac:list>
        </mc:Choice>
        <mc:Fallback>
          <formula1>"brak, tak, jakie:"</formula1>
        </mc:Fallback>
      </mc:AlternateContent>
    </dataValidation>
    <dataValidation type="list" allowBlank="1" showInputMessage="1" sqref="N8:N90" xr:uid="{00000000-0002-0000-0A00-000004000000}">
      <formula1>"centralne z budynku, agregat indywidualny, brak"</formula1>
    </dataValidation>
    <dataValidation type="list" allowBlank="1" showInputMessage="1" sqref="M8:M90" xr:uid="{00000000-0002-0000-0A00-000005000000}">
      <formula1>"1 fazowe, 3 fazowe"</formula1>
    </dataValidation>
  </dataValidations>
  <pageMargins left="0.25" right="0.25" top="0.75" bottom="0.75" header="0.3" footer="0.3"/>
  <pageSetup paperSize="9" scale="43" orientation="landscape" copies="3"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65DD10F137E6A4FB5E9C2573C3DA164" ma:contentTypeVersion="6" ma:contentTypeDescription="Utwórz nowy dokument." ma:contentTypeScope="" ma:versionID="13074b579327c5cfd97d46db529183c3">
  <xsd:schema xmlns:xsd="http://www.w3.org/2001/XMLSchema" xmlns:xs="http://www.w3.org/2001/XMLSchema" xmlns:p="http://schemas.microsoft.com/office/2006/metadata/properties" xmlns:ns2="220697e6-c913-431b-b6b5-f6a620238a56" xmlns:ns3="93183dca-e264-474d-88b6-321cd0ed372b" targetNamespace="http://schemas.microsoft.com/office/2006/metadata/properties" ma:root="true" ma:fieldsID="48dad04778db0db4c5d6537f4fab4725" ns2:_="" ns3:_="">
    <xsd:import namespace="220697e6-c913-431b-b6b5-f6a620238a56"/>
    <xsd:import namespace="93183dca-e264-474d-88b6-321cd0ed37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0697e6-c913-431b-b6b5-f6a620238a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183dca-e264-474d-88b6-321cd0ed372b" elementFormDefault="qualified">
    <xsd:import namespace="http://schemas.microsoft.com/office/2006/documentManagement/types"/>
    <xsd:import namespace="http://schemas.microsoft.com/office/infopath/2007/PartnerControls"/>
    <xsd:element name="SharedWithUsers" ma:index="12"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7E2532-1903-4525-ADCA-E8EBEA4FB8EB}"/>
</file>

<file path=customXml/itemProps2.xml><?xml version="1.0" encoding="utf-8"?>
<ds:datastoreItem xmlns:ds="http://schemas.openxmlformats.org/officeDocument/2006/customXml" ds:itemID="{1EA47334-BA62-4626-A86F-35281E9680F2}"/>
</file>

<file path=customXml/itemProps3.xml><?xml version="1.0" encoding="utf-8"?>
<ds:datastoreItem xmlns:ds="http://schemas.openxmlformats.org/officeDocument/2006/customXml" ds:itemID="{4F2C9934-C9F6-4BF5-9A4C-FFCFF5F5352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Wawrzyniec Kaszub | Łukasiewicz - IMiF</dc:creator>
  <cp:keywords/>
  <dc:description/>
  <cp:lastModifiedBy>Michał Urbański | Łukasiewicz – IMiF</cp:lastModifiedBy>
  <cp:revision/>
  <dcterms:created xsi:type="dcterms:W3CDTF">2023-01-02T10:52:35Z</dcterms:created>
  <dcterms:modified xsi:type="dcterms:W3CDTF">2024-06-04T19:28:13Z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0x010100C65DD10F137E6A4FB5E9C2573C3DA164</vt:lpwstr>
  </property>
</Properties>
</file>