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sync\kancelaria\Broker\majątek\szamotuły\UMiG\2025\OPZ\"/>
    </mc:Choice>
  </mc:AlternateContent>
  <xr:revisionPtr revIDLastSave="0" documentId="13_ncr:1_{90573459-53CD-4A13-B20A-4A1D106E59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G" sheetId="16" r:id="rId1"/>
    <sheet name="SZOK" sheetId="1" r:id="rId2"/>
    <sheet name="OPS" sheetId="2" r:id="rId3"/>
    <sheet name="Biblioteka" sheetId="3" r:id="rId4"/>
    <sheet name="Straz Miejska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F20" i="2" l="1"/>
  <c r="C124" i="16" l="1"/>
  <c r="F50" i="16"/>
  <c r="G43" i="16"/>
  <c r="G42" i="16"/>
  <c r="G41" i="16"/>
  <c r="G40" i="16"/>
  <c r="D30" i="16" l="1"/>
  <c r="G30" i="16" s="1"/>
  <c r="C31" i="2"/>
  <c r="D16" i="17" l="1"/>
  <c r="D40" i="3"/>
  <c r="F11" i="3" s="1"/>
  <c r="D34" i="3"/>
  <c r="F10" i="3" s="1"/>
  <c r="D27" i="3"/>
  <c r="F9" i="3" s="1"/>
  <c r="F8" i="3"/>
  <c r="F8" i="17" l="1"/>
  <c r="F9" i="17" s="1"/>
  <c r="F12" i="3"/>
  <c r="F11" i="16"/>
  <c r="F13" i="16"/>
  <c r="C115" i="16"/>
  <c r="F12" i="16" s="1"/>
  <c r="G39" i="16" l="1"/>
  <c r="C50" i="16"/>
  <c r="F19" i="2"/>
  <c r="F8" i="16" l="1"/>
  <c r="G34" i="16" l="1"/>
  <c r="F10" i="16" l="1"/>
  <c r="C33" i="2" l="1"/>
  <c r="F10" i="2" s="1"/>
  <c r="C28" i="2" l="1"/>
  <c r="F9" i="2" s="1"/>
  <c r="C21" i="2" l="1"/>
  <c r="C19" i="1" l="1"/>
  <c r="F18" i="2" l="1"/>
  <c r="F21" i="2" l="1"/>
  <c r="F8" i="2" s="1"/>
  <c r="F12" i="2" s="1"/>
  <c r="F18" i="1" l="1"/>
  <c r="F17" i="1"/>
  <c r="C131" i="16"/>
  <c r="F58" i="16"/>
  <c r="F9" i="16" s="1"/>
  <c r="G21" i="16"/>
  <c r="G22" i="16"/>
  <c r="G20" i="16"/>
  <c r="G50" i="16" s="1"/>
  <c r="H50" i="16" l="1"/>
  <c r="F19" i="1"/>
  <c r="F8" i="1" s="1"/>
  <c r="F13" i="1" s="1"/>
  <c r="F7" i="16" l="1"/>
  <c r="F14" i="16" s="1"/>
</calcChain>
</file>

<file path=xl/sharedStrings.xml><?xml version="1.0" encoding="utf-8"?>
<sst xmlns="http://schemas.openxmlformats.org/spreadsheetml/2006/main" count="437" uniqueCount="209">
  <si>
    <t>lp</t>
  </si>
  <si>
    <t>Wyszczególnienie</t>
  </si>
  <si>
    <t>księgowa brutto</t>
  </si>
  <si>
    <t>Załącznik nr 3</t>
  </si>
  <si>
    <t>1.</t>
  </si>
  <si>
    <t>2.</t>
  </si>
  <si>
    <t>3.</t>
  </si>
  <si>
    <t>4.</t>
  </si>
  <si>
    <t>5.</t>
  </si>
  <si>
    <t>6.</t>
  </si>
  <si>
    <t>7.</t>
  </si>
  <si>
    <t xml:space="preserve">wartość </t>
  </si>
  <si>
    <t xml:space="preserve">Szamotulski Ośrodek Kultury </t>
  </si>
  <si>
    <t>Ośrodek Pomocy Społecznej</t>
  </si>
  <si>
    <t>MiG Szamotuły</t>
  </si>
  <si>
    <t>UMiG ul.Dworcowa 24</t>
  </si>
  <si>
    <t>8.</t>
  </si>
  <si>
    <t>9.</t>
  </si>
  <si>
    <t>10.</t>
  </si>
  <si>
    <t>11.</t>
  </si>
  <si>
    <t>12.</t>
  </si>
  <si>
    <t>13.</t>
  </si>
  <si>
    <t>Budynek/lokal kina, ul.Dworcowa 7</t>
  </si>
  <si>
    <t>adres</t>
  </si>
  <si>
    <t>m2</t>
  </si>
  <si>
    <t>cena/m2</t>
  </si>
  <si>
    <t>wartość odtworzeniwa</t>
  </si>
  <si>
    <t>wartość księgowa brutto</t>
  </si>
  <si>
    <t>Budynki i budowle, wyposażenie, maszyny urządzenia</t>
  </si>
  <si>
    <t>Baborowo + OSP</t>
  </si>
  <si>
    <t>Myszkowo</t>
  </si>
  <si>
    <t>Baborówko</t>
  </si>
  <si>
    <t>14.</t>
  </si>
  <si>
    <t>Otorowo</t>
  </si>
  <si>
    <t>Brodziszewo</t>
  </si>
  <si>
    <t>15.</t>
  </si>
  <si>
    <t>Pamiątkowo + OSP</t>
  </si>
  <si>
    <t>Gałowo</t>
  </si>
  <si>
    <t>16.</t>
  </si>
  <si>
    <t>Piaskowo</t>
  </si>
  <si>
    <t>Jastrowo + OSP</t>
  </si>
  <si>
    <t>17.</t>
  </si>
  <si>
    <t>Piotrkówko</t>
  </si>
  <si>
    <t>Kąsinowo</t>
  </si>
  <si>
    <t>18.</t>
  </si>
  <si>
    <t>Przecław</t>
  </si>
  <si>
    <t>Kępa</t>
  </si>
  <si>
    <t>19.</t>
  </si>
  <si>
    <t>Przyborowo</t>
  </si>
  <si>
    <t>Kożle</t>
  </si>
  <si>
    <t>20.</t>
  </si>
  <si>
    <t>Przyborówko</t>
  </si>
  <si>
    <t>Krzeszkowice + OSP</t>
  </si>
  <si>
    <t>21.</t>
  </si>
  <si>
    <t>Szczuczyn</t>
  </si>
  <si>
    <t>Lipnica</t>
  </si>
  <si>
    <t>22.</t>
  </si>
  <si>
    <t>Śmiłowo</t>
  </si>
  <si>
    <t>Lulinek</t>
  </si>
  <si>
    <t>23.</t>
  </si>
  <si>
    <t xml:space="preserve">Witoldzin </t>
  </si>
  <si>
    <t>Mutowo</t>
  </si>
  <si>
    <t>budynki</t>
  </si>
  <si>
    <t>Krzeszkowice + świetlica</t>
  </si>
  <si>
    <t>Pamiątkowo + świetlica</t>
  </si>
  <si>
    <t>Baborowo + świetlica</t>
  </si>
  <si>
    <t>lp.</t>
  </si>
  <si>
    <t>Emilianowo</t>
  </si>
  <si>
    <t>24.</t>
  </si>
  <si>
    <t>25.</t>
  </si>
  <si>
    <t>26.</t>
  </si>
  <si>
    <t>Jastrowo</t>
  </si>
  <si>
    <t>razem</t>
  </si>
  <si>
    <t>Konstrukcje masztów 2m, 3m, 5m,10m</t>
  </si>
  <si>
    <t>kable światłowodowe</t>
  </si>
  <si>
    <t>sieć aktywnej transmisji radiowej</t>
  </si>
  <si>
    <t>Przedmiot ubezpieczenia</t>
  </si>
  <si>
    <t>budynek SZOK</t>
  </si>
  <si>
    <t>samodzielne boksy garazowe x3</t>
  </si>
  <si>
    <t>Biblioteka Publiczna w Szamotułach</t>
  </si>
  <si>
    <t>Wyszczególnienie wg lokalizacji</t>
  </si>
  <si>
    <t>księgozbiór</t>
  </si>
  <si>
    <t>wyposażenie</t>
  </si>
  <si>
    <t>Szamotuły , Plac Sienkiewicza20</t>
  </si>
  <si>
    <t>Szamotuły , ul. Frańciszkańska 5</t>
  </si>
  <si>
    <t>Budynek w Parku Sobieskiego Szamotuły</t>
  </si>
  <si>
    <t>Budynek kaplicy- kostnicy w Lipnicy</t>
  </si>
  <si>
    <t xml:space="preserve">magazyn ul. Składowa </t>
  </si>
  <si>
    <t>budynek mieszkalny + garaż ul. Długa 5</t>
  </si>
  <si>
    <t>Lp.</t>
  </si>
  <si>
    <t>Wartość ubezpieczeniowa</t>
  </si>
  <si>
    <t>System ubezpieczenia</t>
  </si>
  <si>
    <t>odtworzeniowa</t>
  </si>
  <si>
    <t>Sumy stałe</t>
  </si>
  <si>
    <t>Księgowa brutto</t>
  </si>
  <si>
    <t>Razem:</t>
  </si>
  <si>
    <t>Suma ubezpieczenia w zł</t>
  </si>
  <si>
    <t>tabela nr 2 Świetlice - budynki</t>
  </si>
  <si>
    <t>tabela nr 1 Budynki</t>
  </si>
  <si>
    <t>tabela nr 2 Wyposażenie inwentarz specjalny</t>
  </si>
  <si>
    <t xml:space="preserve"> tabela nr 3 wyposażenie - kino wg wartości ksiegowej  brutto</t>
  </si>
  <si>
    <t>tabela nr 3 wyposażenie - kino</t>
  </si>
  <si>
    <t>tabela nr 4 wyposażenie SZOK wg wartości ksiegowej  brutto</t>
  </si>
  <si>
    <t>tabela nr 4 wyposażenie SZOK</t>
  </si>
  <si>
    <t xml:space="preserve"> tabela nr 1 wyposażenie - Szamotuły, Rynek 10</t>
  </si>
  <si>
    <t>tabela nr 2 wyposażenie - Szamotuły, Łąkowa 9</t>
  </si>
  <si>
    <t>tabela nr 4 wyposażenie-Otorowo, Łąkowa 2</t>
  </si>
  <si>
    <t>sumy stałe</t>
  </si>
  <si>
    <t xml:space="preserve">Tabela nr 1 Budynki </t>
  </si>
  <si>
    <t xml:space="preserve">  Tabela nr 1 Budynki -</t>
  </si>
  <si>
    <t xml:space="preserve"> tabela nr 2 budowle  wg wartości ksiegowej  brutto</t>
  </si>
  <si>
    <t>tabela nr 2 budowle</t>
  </si>
  <si>
    <t>tabela nr 3 wyposażenie  wg wartości ksiegowej  brutto</t>
  </si>
  <si>
    <t xml:space="preserve">tabela nr 2 Świetlice - budynki </t>
  </si>
  <si>
    <t xml:space="preserve">tabela nr 1 Budynki </t>
  </si>
  <si>
    <t>miejski punkt elektroodpadów</t>
  </si>
  <si>
    <t>Straż Miejska w Szamotułach</t>
  </si>
  <si>
    <t>gotówka</t>
  </si>
  <si>
    <t>wartość nominalna</t>
  </si>
  <si>
    <t>drogi wewnętrzne z kostki brukowej z urzadzeniami zieleni , oświetlenie, ogrodzenie</t>
  </si>
  <si>
    <t xml:space="preserve">  </t>
  </si>
  <si>
    <t>adresy lista - świetlice</t>
  </si>
  <si>
    <t>Rudnik</t>
  </si>
  <si>
    <t>budynki gospodarcze ul Staszica</t>
  </si>
  <si>
    <t>budynek archiwum i gospodarczy ul. Frańcuszkańska w tym: plac sieć przyłącza gr I i II</t>
  </si>
  <si>
    <t xml:space="preserve">Garaze ul. Dworcowa 7 </t>
  </si>
  <si>
    <t>budynek PKO ul. Rynek 16/17</t>
  </si>
  <si>
    <t>33/48</t>
  </si>
  <si>
    <t>wg listy poniżej</t>
  </si>
  <si>
    <t xml:space="preserve"> tabela nr 2 Wyposażenie i inwentarz specjalny wg wartości ksiegowej  brutto</t>
  </si>
  <si>
    <t>Wartość księgowej brutto</t>
  </si>
  <si>
    <t>Wyposażenie i inwentarz specjalny</t>
  </si>
  <si>
    <t>wyposażenie kina</t>
  </si>
  <si>
    <t xml:space="preserve">wyposażenie inne </t>
  </si>
  <si>
    <t>ZWP wiaty rowerowe</t>
  </si>
  <si>
    <t>budynek użytkowo-biurowy</t>
  </si>
  <si>
    <t>ZWP miejsce postojowe</t>
  </si>
  <si>
    <t>gr1</t>
  </si>
  <si>
    <t>tabela nr 7 Przeciwdziałanie wykluczeniu cyfrowemu w Gminie Szamotuły wartość księgowa brutto</t>
  </si>
  <si>
    <t>tabela nr 3 wyposażenie- Pamiątkowo, Szkolna ₁3</t>
  </si>
  <si>
    <t>garaże Szamotuły dz.3558</t>
  </si>
  <si>
    <t>gr 2</t>
  </si>
  <si>
    <t>nie ubezpieczamy</t>
  </si>
  <si>
    <t>Kolejowa wieża ciśnień</t>
  </si>
  <si>
    <t>UMiG ul.Dworcowa 26</t>
  </si>
  <si>
    <t>budynek gospodarczy Wroniecka</t>
  </si>
  <si>
    <t>budynk mieszkalny  Św.Stanisława 5</t>
  </si>
  <si>
    <t>Nieruchomość lokalowa ul. Chrobrego 27/2 Szamotuły</t>
  </si>
  <si>
    <t>wartość ks. Brutto</t>
  </si>
  <si>
    <t>Schronisko dla zwierząt- chodniki, ogrodz</t>
  </si>
  <si>
    <t>lokalizacje wg listy poniżej</t>
  </si>
  <si>
    <t>wartość odtworzeniowa</t>
  </si>
  <si>
    <t xml:space="preserve"> wyposażenie + kotły</t>
  </si>
  <si>
    <t>tabela nr 3 wyposażenie, kotły, EEI&gt;7 lat</t>
  </si>
  <si>
    <t>tabela nr 1 Budynki i  budowle</t>
  </si>
  <si>
    <t xml:space="preserve">sprzęt elektroniczny powyżej 7 lat </t>
  </si>
  <si>
    <t>Budynek przejęty od straży Miejskiej pl. Sienkiewicza</t>
  </si>
  <si>
    <t>gr 1 bsp</t>
  </si>
  <si>
    <t>gr 2 zwp</t>
  </si>
  <si>
    <t>Kotły gr 3</t>
  </si>
  <si>
    <t>Wyposażenie, maszyny, urządzenia, pozostały sprzęt elektroniczny - gr 4,6,8</t>
  </si>
  <si>
    <t>grupa 4,6,8</t>
  </si>
  <si>
    <t xml:space="preserve">gr 1 </t>
  </si>
  <si>
    <t>budowle przy świetlicach - lokalizacje wg listy poniżej</t>
  </si>
  <si>
    <t>gr 1</t>
  </si>
  <si>
    <t>v</t>
  </si>
  <si>
    <t xml:space="preserve">Place zabaw, siłownie zewnętrzne, urządzenia rekreacyjne, ścieżki spacerowe, </t>
  </si>
  <si>
    <t>gr. 4,6,8,2</t>
  </si>
  <si>
    <t>boiska, korty tenisowe, pomosty kąpielisko Pamiątkowo, miasteczko ruchu drogowego, ogrodzenia obiektów sportowych, basen letni</t>
  </si>
  <si>
    <t>adresy lista - strażnice</t>
  </si>
  <si>
    <t>tabela nr 3 Świetlice budowle</t>
  </si>
  <si>
    <t>tabela nr 4 budynki Strażnice</t>
  </si>
  <si>
    <t>tabela nr 5  Wyposażenie budynków, strażnic, świetlic i obiektów sportowych wg wartości ksiegowej  brutto</t>
  </si>
  <si>
    <t>tabela nr 6 Obiekty sportowo rekreacyjne wartośc księgowa brutto</t>
  </si>
  <si>
    <t>tabela nr 3 Świetlice - budowle</t>
  </si>
  <si>
    <t xml:space="preserve">tabela nr 4 Strażnice - budynki </t>
  </si>
  <si>
    <t>gr 4,6,8 po odjęciu eei i tabeli 6</t>
  </si>
  <si>
    <t>tabela nr 1 wyposażenie  wg wartości ksiegowej  brutto</t>
  </si>
  <si>
    <t>Schronisko dla zwierząt Przyborówko - kompleks</t>
  </si>
  <si>
    <t>Gałowo, ul. Wierzbowa 5</t>
  </si>
  <si>
    <t>SP Koźle +  gospodarczy</t>
  </si>
  <si>
    <t xml:space="preserve">wiaty przystankowe, </t>
  </si>
  <si>
    <t>Lokal Mieszkalny ul. Rynek 18</t>
  </si>
  <si>
    <t>Lokal Usługowy ul. Wroniecka 43</t>
  </si>
  <si>
    <t>Figury - Rynek</t>
  </si>
  <si>
    <t>BUDOWLE</t>
  </si>
  <si>
    <t>BUDYNKI</t>
  </si>
  <si>
    <t>Kosiarki, traktorki, łodzie gr 5</t>
  </si>
  <si>
    <t>rewitalizacja Rynku</t>
  </si>
  <si>
    <t>Budynek usługowo-biurowy ul. Złotej Rybki 1, Przyborowo</t>
  </si>
  <si>
    <t>Lokal Mieszkalny, Szamotuły ul. Kolarska 9/25</t>
  </si>
  <si>
    <t>tabela nr 6 Obiekty sportowo rekreacyjne wartość księgowa brutto</t>
  </si>
  <si>
    <t>Budynki przy obiektach sportowych i na kąpielisku Pamiątkowo</t>
  </si>
  <si>
    <t>Rowery z systemu rower miejski, łodzie - gr. 7</t>
  </si>
  <si>
    <t>Szamotuły, ul. Wodna 4</t>
  </si>
  <si>
    <t>sprzęt elektroniczny powyżej 7 lat- wszytkie lokalizacje</t>
  </si>
  <si>
    <t>nakłady adaptacyjne</t>
  </si>
  <si>
    <t>Przedmiot ubezpieczenia  - wyposażenie, ksiegozbiory, EEI&gt; 7 lat, nakłady adaptacyjne</t>
  </si>
  <si>
    <t>tabela nr 1 -  Szamotuły, Rynek 10</t>
  </si>
  <si>
    <t>tabela nr 2 - Szamotuły, Łąkowa 9</t>
  </si>
  <si>
    <t>tabela nr 4 - wyposażenie-Otorowo, Łąkowa 2</t>
  </si>
  <si>
    <t>tabela nr 3  - Pamiątkowo, Szkolna 13</t>
  </si>
  <si>
    <t>wyposażenie,</t>
  </si>
  <si>
    <t>urządzenia, sprzęt elektroniczny powyżej 7 lat</t>
  </si>
  <si>
    <t>PODSUMOWANIE TABEL 1-6 (przeniesione do OPZ)</t>
  </si>
  <si>
    <t>PODSUMOWANIE TABEL 1-4 (przeniesione do OPZ</t>
  </si>
  <si>
    <t>PODSUMOWANIE TABEL 1-3 (przeniesione do OPZ)</t>
  </si>
  <si>
    <t>PODSUMOWANIE TABEL 1-2 (przeniesione do OPZ)</t>
  </si>
  <si>
    <t>Załącznik nr 3 do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</si>
</sst>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_-* #,##0.00\ _z_ł_-;\-* #,##0.00\ _z_ł_-;_-* &quot;-&quot;??\ _z_ł_-;_-@_-"/>
  </numFmts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3" fillId="0" borderId="0" applyFont="0" applyFill="0" applyBorder="0" applyAlignment="0" applyProtection="0"/>
  </cellStyleXfs>
  <cellXfs count="281"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0" fontId="21" fillId="0" borderId="0" xfId="0" applyFont="1"/>
    <xf numFmtId="0" fontId="21" fillId="2" borderId="1" xfId="0" applyFont="1" applyFill="1" applyBorder="1"/>
    <xf numFmtId="0" fontId="23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wrapText="1"/>
    </xf>
    <xf numFmtId="0" fontId="23" fillId="0" borderId="0" xfId="0" applyFont="1"/>
    <xf numFmtId="0" fontId="21" fillId="2" borderId="1" xfId="0" applyFont="1" applyFill="1" applyBorder="1" applyAlignment="1">
      <alignment horizontal="center" wrapText="1"/>
    </xf>
    <xf numFmtId="0" fontId="23" fillId="0" borderId="3" xfId="0" applyFont="1" applyBorder="1"/>
    <xf numFmtId="0" fontId="23" fillId="0" borderId="1" xfId="0" applyFont="1" applyBorder="1"/>
    <xf numFmtId="0" fontId="28" fillId="0" borderId="1" xfId="0" applyFont="1" applyBorder="1" applyAlignment="1">
      <alignment vertical="center" wrapText="1"/>
    </xf>
    <xf numFmtId="0" fontId="22" fillId="0" borderId="0" xfId="0" applyFont="1"/>
    <xf numFmtId="0" fontId="19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5" fillId="0" borderId="4" xfId="0" applyFont="1" applyBorder="1"/>
    <xf numFmtId="0" fontId="22" fillId="2" borderId="1" xfId="0" applyFont="1" applyFill="1" applyBorder="1" applyAlignment="1">
      <alignment horizontal="center"/>
    </xf>
    <xf numFmtId="4" fontId="26" fillId="0" borderId="0" xfId="0" applyNumberFormat="1" applyFont="1" applyAlignment="1">
      <alignment horizontal="center"/>
    </xf>
    <xf numFmtId="0" fontId="22" fillId="0" borderId="0" xfId="0" applyFont="1" applyAlignment="1">
      <alignment horizontal="left" vertical="center"/>
    </xf>
    <xf numFmtId="4" fontId="30" fillId="0" borderId="0" xfId="0" applyNumberFormat="1" applyFont="1"/>
    <xf numFmtId="0" fontId="17" fillId="0" borderId="0" xfId="0" applyFont="1" applyAlignment="1">
      <alignment horizontal="center" vertical="center"/>
    </xf>
    <xf numFmtId="4" fontId="22" fillId="0" borderId="0" xfId="0" applyNumberFormat="1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12" fillId="0" borderId="0" xfId="0" applyFont="1"/>
    <xf numFmtId="4" fontId="12" fillId="0" borderId="0" xfId="0" applyNumberFormat="1" applyFont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3" borderId="0" xfId="0" applyFont="1" applyFill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left" vertical="center"/>
    </xf>
    <xf numFmtId="0" fontId="12" fillId="2" borderId="10" xfId="0" applyFont="1" applyFill="1" applyBorder="1"/>
    <xf numFmtId="0" fontId="12" fillId="0" borderId="2" xfId="0" applyFont="1" applyBorder="1"/>
    <xf numFmtId="0" fontId="12" fillId="2" borderId="4" xfId="0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center"/>
    </xf>
    <xf numFmtId="4" fontId="22" fillId="2" borderId="4" xfId="0" applyNumberFormat="1" applyFont="1" applyFill="1" applyBorder="1" applyAlignment="1">
      <alignment horizontal="left" wrapText="1"/>
    </xf>
    <xf numFmtId="0" fontId="12" fillId="0" borderId="8" xfId="0" applyFont="1" applyBorder="1"/>
    <xf numFmtId="4" fontId="22" fillId="0" borderId="6" xfId="0" applyNumberFormat="1" applyFont="1" applyBorder="1" applyAlignment="1">
      <alignment horizontal="center" vertical="center"/>
    </xf>
    <xf numFmtId="0" fontId="11" fillId="2" borderId="10" xfId="0" applyFont="1" applyFill="1" applyBorder="1"/>
    <xf numFmtId="0" fontId="11" fillId="2" borderId="1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24" fillId="2" borderId="4" xfId="0" applyFont="1" applyFill="1" applyBorder="1" applyAlignment="1">
      <alignment horizontal="left"/>
    </xf>
    <xf numFmtId="0" fontId="24" fillId="2" borderId="7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4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/>
    </xf>
    <xf numFmtId="0" fontId="10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0" fillId="4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/>
    </xf>
    <xf numFmtId="0" fontId="9" fillId="5" borderId="0" xfId="0" applyFont="1" applyFill="1"/>
    <xf numFmtId="0" fontId="24" fillId="2" borderId="1" xfId="0" applyFont="1" applyFill="1" applyBorder="1" applyAlignment="1">
      <alignment horizontal="left"/>
    </xf>
    <xf numFmtId="4" fontId="22" fillId="0" borderId="2" xfId="0" applyNumberFormat="1" applyFont="1" applyBorder="1" applyAlignment="1">
      <alignment horizontal="center" vertical="center"/>
    </xf>
    <xf numFmtId="4" fontId="26" fillId="6" borderId="1" xfId="0" applyNumberFormat="1" applyFont="1" applyFill="1" applyBorder="1" applyAlignment="1">
      <alignment horizontal="center" vertical="center"/>
    </xf>
    <xf numFmtId="4" fontId="26" fillId="6" borderId="4" xfId="0" applyNumberFormat="1" applyFont="1" applyFill="1" applyBorder="1" applyAlignment="1">
      <alignment horizontal="center" vertical="center"/>
    </xf>
    <xf numFmtId="4" fontId="22" fillId="7" borderId="3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9" fillId="6" borderId="1" xfId="0" applyNumberFormat="1" applyFont="1" applyFill="1" applyBorder="1" applyAlignment="1">
      <alignment horizontal="center" vertical="center"/>
    </xf>
    <xf numFmtId="4" fontId="22" fillId="7" borderId="1" xfId="0" applyNumberFormat="1" applyFont="1" applyFill="1" applyBorder="1" applyAlignment="1">
      <alignment horizontal="center" vertical="center"/>
    </xf>
    <xf numFmtId="4" fontId="22" fillId="7" borderId="3" xfId="0" applyNumberFormat="1" applyFont="1" applyFill="1" applyBorder="1" applyAlignment="1">
      <alignment horizontal="center"/>
    </xf>
    <xf numFmtId="4" fontId="30" fillId="6" borderId="1" xfId="0" applyNumberFormat="1" applyFont="1" applyFill="1" applyBorder="1" applyAlignment="1">
      <alignment horizontal="center" vertical="center"/>
    </xf>
    <xf numFmtId="4" fontId="30" fillId="6" borderId="0" xfId="0" applyNumberFormat="1" applyFont="1" applyFill="1" applyAlignment="1">
      <alignment horizontal="center" vertical="center"/>
    </xf>
    <xf numFmtId="4" fontId="22" fillId="7" borderId="1" xfId="0" applyNumberFormat="1" applyFont="1" applyFill="1" applyBorder="1" applyAlignment="1">
      <alignment horizontal="right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31" fillId="7" borderId="1" xfId="0" applyNumberFormat="1" applyFont="1" applyFill="1" applyBorder="1" applyAlignment="1">
      <alignment horizontal="center"/>
    </xf>
    <xf numFmtId="4" fontId="22" fillId="7" borderId="1" xfId="0" applyNumberFormat="1" applyFont="1" applyFill="1" applyBorder="1" applyAlignment="1">
      <alignment vertical="center"/>
    </xf>
    <xf numFmtId="4" fontId="29" fillId="0" borderId="0" xfId="0" applyNumberFormat="1" applyFont="1" applyAlignment="1">
      <alignment horizontal="center"/>
    </xf>
    <xf numFmtId="4" fontId="22" fillId="6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4" fontId="26" fillId="0" borderId="3" xfId="0" applyNumberFormat="1" applyFont="1" applyBorder="1"/>
    <xf numFmtId="0" fontId="26" fillId="0" borderId="0" xfId="0" applyFont="1"/>
    <xf numFmtId="0" fontId="7" fillId="5" borderId="1" xfId="0" applyFont="1" applyFill="1" applyBorder="1" applyAlignment="1">
      <alignment horizontal="center" vertical="center"/>
    </xf>
    <xf numFmtId="0" fontId="6" fillId="0" borderId="4" xfId="0" applyFont="1" applyBorder="1"/>
    <xf numFmtId="0" fontId="25" fillId="4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4" fontId="10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0" xfId="0" applyFont="1"/>
    <xf numFmtId="0" fontId="12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6" fillId="0" borderId="0" xfId="0" applyNumberFormat="1" applyFont="1"/>
    <xf numFmtId="0" fontId="36" fillId="0" borderId="0" xfId="0" applyFont="1"/>
    <xf numFmtId="4" fontId="31" fillId="6" borderId="1" xfId="0" applyNumberFormat="1" applyFont="1" applyFill="1" applyBorder="1" applyAlignment="1">
      <alignment horizontal="center" vertical="center"/>
    </xf>
    <xf numFmtId="4" fontId="26" fillId="6" borderId="2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/>
    </xf>
    <xf numFmtId="0" fontId="25" fillId="4" borderId="13" xfId="0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6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2" fillId="6" borderId="1" xfId="0" applyNumberFormat="1" applyFont="1" applyFill="1" applyBorder="1" applyAlignment="1">
      <alignment horizontal="right" vertical="center"/>
    </xf>
    <xf numFmtId="0" fontId="26" fillId="0" borderId="4" xfId="0" applyFont="1" applyBorder="1" applyAlignment="1">
      <alignment horizontal="center" vertical="center"/>
    </xf>
    <xf numFmtId="4" fontId="26" fillId="0" borderId="1" xfId="0" applyNumberFormat="1" applyFont="1" applyBorder="1"/>
    <xf numFmtId="0" fontId="26" fillId="0" borderId="1" xfId="0" applyFont="1" applyBorder="1"/>
    <xf numFmtId="4" fontId="26" fillId="0" borderId="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8" fontId="26" fillId="0" borderId="1" xfId="0" applyNumberFormat="1" applyFont="1" applyBorder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4" fontId="31" fillId="0" borderId="3" xfId="0" applyNumberFormat="1" applyFont="1" applyBorder="1" applyAlignment="1">
      <alignment horizontal="center" vertical="center"/>
    </xf>
    <xf numFmtId="0" fontId="12" fillId="4" borderId="0" xfId="0" applyFont="1" applyFill="1"/>
    <xf numFmtId="4" fontId="12" fillId="4" borderId="0" xfId="0" applyNumberFormat="1" applyFont="1" applyFill="1"/>
    <xf numFmtId="8" fontId="26" fillId="0" borderId="3" xfId="0" applyNumberFormat="1" applyFont="1" applyBorder="1"/>
    <xf numFmtId="0" fontId="26" fillId="8" borderId="1" xfId="0" applyFont="1" applyFill="1" applyBorder="1" applyAlignment="1">
      <alignment vertical="center"/>
    </xf>
    <xf numFmtId="0" fontId="26" fillId="8" borderId="1" xfId="0" applyFont="1" applyFill="1" applyBorder="1" applyAlignment="1">
      <alignment vertical="center" wrapText="1"/>
    </xf>
    <xf numFmtId="0" fontId="26" fillId="8" borderId="7" xfId="0" applyFont="1" applyFill="1" applyBorder="1" applyAlignment="1">
      <alignment vertical="center" wrapText="1"/>
    </xf>
    <xf numFmtId="0" fontId="2" fillId="0" borderId="0" xfId="0" applyFont="1"/>
    <xf numFmtId="4" fontId="2" fillId="0" borderId="0" xfId="0" applyNumberFormat="1" applyFont="1"/>
    <xf numFmtId="0" fontId="22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6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8" fontId="26" fillId="0" borderId="9" xfId="0" applyNumberFormat="1" applyFont="1" applyBorder="1"/>
    <xf numFmtId="0" fontId="22" fillId="2" borderId="1" xfId="0" applyFont="1" applyFill="1" applyBorder="1"/>
    <xf numFmtId="0" fontId="31" fillId="8" borderId="1" xfId="0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horizontal="center" vertical="center"/>
    </xf>
    <xf numFmtId="3" fontId="12" fillId="8" borderId="1" xfId="0" applyNumberFormat="1" applyFont="1" applyFill="1" applyBorder="1" applyAlignment="1">
      <alignment horizontal="center"/>
    </xf>
    <xf numFmtId="4" fontId="31" fillId="8" borderId="1" xfId="0" applyNumberFormat="1" applyFont="1" applyFill="1" applyBorder="1" applyAlignment="1">
      <alignment horizontal="center"/>
    </xf>
    <xf numFmtId="2" fontId="26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8" fontId="26" fillId="6" borderId="1" xfId="0" applyNumberFormat="1" applyFont="1" applyFill="1" applyBorder="1" applyAlignment="1">
      <alignment horizontal="center" vertical="center"/>
    </xf>
    <xf numFmtId="8" fontId="26" fillId="6" borderId="3" xfId="0" applyNumberFormat="1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left" wrapText="1"/>
    </xf>
    <xf numFmtId="0" fontId="6" fillId="8" borderId="1" xfId="0" applyFont="1" applyFill="1" applyBorder="1"/>
    <xf numFmtId="0" fontId="12" fillId="8" borderId="1" xfId="0" applyFont="1" applyFill="1" applyBorder="1" applyAlignment="1">
      <alignment horizontal="center"/>
    </xf>
    <xf numFmtId="0" fontId="12" fillId="8" borderId="2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" fontId="26" fillId="4" borderId="1" xfId="0" applyNumberFormat="1" applyFont="1" applyFill="1" applyBorder="1" applyAlignment="1">
      <alignment horizontal="center" vertical="center"/>
    </xf>
    <xf numFmtId="4" fontId="26" fillId="7" borderId="1" xfId="0" applyNumberFormat="1" applyFont="1" applyFill="1" applyBorder="1" applyAlignment="1">
      <alignment horizontal="center" vertical="center"/>
    </xf>
    <xf numFmtId="4" fontId="26" fillId="7" borderId="3" xfId="0" applyNumberFormat="1" applyFont="1" applyFill="1" applyBorder="1"/>
    <xf numFmtId="4" fontId="26" fillId="7" borderId="5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left"/>
    </xf>
    <xf numFmtId="0" fontId="26" fillId="8" borderId="1" xfId="0" applyFont="1" applyFill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2" xfId="0" applyFont="1" applyFill="1" applyBorder="1"/>
    <xf numFmtId="0" fontId="3" fillId="0" borderId="2" xfId="0" applyFont="1" applyBorder="1" applyAlignment="1">
      <alignment vertical="center"/>
    </xf>
    <xf numFmtId="4" fontId="22" fillId="7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" fontId="2" fillId="6" borderId="0" xfId="0" applyNumberFormat="1" applyFont="1" applyFill="1"/>
    <xf numFmtId="0" fontId="2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4" fontId="12" fillId="6" borderId="2" xfId="0" applyNumberFormat="1" applyFont="1" applyFill="1" applyBorder="1" applyAlignment="1">
      <alignment horizontal="center" vertical="center"/>
    </xf>
    <xf numFmtId="4" fontId="12" fillId="6" borderId="9" xfId="0" applyNumberFormat="1" applyFont="1" applyFill="1" applyBorder="1" applyAlignment="1">
      <alignment horizontal="center" vertical="center"/>
    </xf>
    <xf numFmtId="4" fontId="12" fillId="6" borderId="3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" fontId="22" fillId="2" borderId="7" xfId="0" applyNumberFormat="1" applyFont="1" applyFill="1" applyBorder="1" applyAlignment="1">
      <alignment horizontal="left" wrapText="1"/>
    </xf>
    <xf numFmtId="4" fontId="22" fillId="2" borderId="5" xfId="0" applyNumberFormat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left"/>
    </xf>
    <xf numFmtId="0" fontId="22" fillId="3" borderId="7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4" fontId="22" fillId="2" borderId="4" xfId="0" applyNumberFormat="1" applyFont="1" applyFill="1" applyBorder="1" applyAlignment="1">
      <alignment horizontal="left" vertical="center"/>
    </xf>
    <xf numFmtId="4" fontId="22" fillId="2" borderId="7" xfId="0" applyNumberFormat="1" applyFont="1" applyFill="1" applyBorder="1" applyAlignment="1">
      <alignment horizontal="left" vertical="center"/>
    </xf>
    <xf numFmtId="4" fontId="22" fillId="2" borderId="5" xfId="0" applyNumberFormat="1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 wrapText="1"/>
    </xf>
    <xf numFmtId="4" fontId="22" fillId="2" borderId="4" xfId="0" applyNumberFormat="1" applyFont="1" applyFill="1" applyBorder="1" applyAlignment="1">
      <alignment horizontal="center" wrapText="1"/>
    </xf>
    <xf numFmtId="4" fontId="22" fillId="2" borderId="7" xfId="0" applyNumberFormat="1" applyFont="1" applyFill="1" applyBorder="1" applyAlignment="1">
      <alignment horizontal="center" wrapText="1"/>
    </xf>
    <xf numFmtId="4" fontId="22" fillId="2" borderId="5" xfId="0" applyNumberFormat="1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/>
    </xf>
    <xf numFmtId="0" fontId="24" fillId="2" borderId="7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4" fontId="22" fillId="2" borderId="4" xfId="0" applyNumberFormat="1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/>
    </xf>
    <xf numFmtId="0" fontId="22" fillId="2" borderId="7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left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</cellXfs>
  <cellStyles count="2">
    <cellStyle name="Dziesiętny 2" xfId="1" xr:uid="{00000000-0005-0000-0000-000000000000}"/>
    <cellStyle name="Normalny" xfId="0" builtinId="0"/>
  </cellStyles>
  <dxfs count="0"/>
  <tableStyles count="0" defaultTableStyle="TableStyleMedium9" defaultPivotStyle="PivotStyleLight16"/>
  <colors>
    <mruColors>
      <color rgb="FFCCEC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1"/>
  <sheetViews>
    <sheetView tabSelected="1" zoomScale="110" zoomScaleNormal="110" workbookViewId="0">
      <selection activeCell="H10" sqref="H10"/>
    </sheetView>
  </sheetViews>
  <sheetFormatPr defaultColWidth="9" defaultRowHeight="14.5"/>
  <cols>
    <col min="1" max="1" width="3" style="36" customWidth="1"/>
    <col min="2" max="2" width="35.5" style="36" customWidth="1"/>
    <col min="3" max="3" width="19.5" style="36" bestFit="1" customWidth="1"/>
    <col min="4" max="4" width="9.08203125" style="36" customWidth="1"/>
    <col min="5" max="5" width="10.08203125" style="36" customWidth="1"/>
    <col min="6" max="6" width="14.1640625" style="36" customWidth="1"/>
    <col min="7" max="7" width="16.5" style="37" customWidth="1"/>
    <col min="8" max="8" width="11.5" style="36" bestFit="1" customWidth="1"/>
    <col min="9" max="16384" width="9" style="36"/>
  </cols>
  <sheetData>
    <row r="1" spans="1:7">
      <c r="A1" s="280" t="s">
        <v>208</v>
      </c>
      <c r="B1" s="216"/>
      <c r="C1" s="216"/>
      <c r="D1" s="216"/>
      <c r="E1" s="164"/>
      <c r="F1" s="164"/>
      <c r="G1" s="165"/>
    </row>
    <row r="2" spans="1:7">
      <c r="A2" s="217" t="s">
        <v>14</v>
      </c>
      <c r="B2" s="217"/>
      <c r="C2" s="217"/>
      <c r="D2" s="217"/>
      <c r="E2" s="164"/>
      <c r="F2" s="164"/>
      <c r="G2" s="165"/>
    </row>
    <row r="3" spans="1:7">
      <c r="A3" s="217" t="s">
        <v>28</v>
      </c>
      <c r="B3" s="218"/>
      <c r="C3" s="218"/>
      <c r="D3" s="218"/>
      <c r="E3" s="164"/>
      <c r="F3" s="164"/>
      <c r="G3" s="165"/>
    </row>
    <row r="4" spans="1:7">
      <c r="A4" s="166"/>
      <c r="B4" s="166"/>
      <c r="C4" s="166"/>
      <c r="D4" s="166"/>
      <c r="E4" s="164"/>
      <c r="F4" s="164"/>
      <c r="G4" s="165"/>
    </row>
    <row r="5" spans="1:7">
      <c r="A5" s="164"/>
      <c r="B5" s="224" t="s">
        <v>204</v>
      </c>
      <c r="C5" s="224"/>
      <c r="D5" s="164"/>
      <c r="E5" s="164"/>
      <c r="F5" s="164"/>
      <c r="G5" s="165"/>
    </row>
    <row r="6" spans="1:7" ht="43.5">
      <c r="A6" s="167" t="s">
        <v>89</v>
      </c>
      <c r="B6" s="167" t="s">
        <v>76</v>
      </c>
      <c r="C6" s="167" t="s">
        <v>90</v>
      </c>
      <c r="D6" s="223" t="s">
        <v>91</v>
      </c>
      <c r="E6" s="223"/>
      <c r="F6" s="167" t="s">
        <v>96</v>
      </c>
      <c r="G6" s="165"/>
    </row>
    <row r="7" spans="1:7">
      <c r="A7" s="168" t="s">
        <v>4</v>
      </c>
      <c r="B7" s="169" t="s">
        <v>154</v>
      </c>
      <c r="C7" s="168" t="s">
        <v>92</v>
      </c>
      <c r="D7" s="219" t="s">
        <v>93</v>
      </c>
      <c r="E7" s="219"/>
      <c r="F7" s="170">
        <f>G50</f>
        <v>22042340</v>
      </c>
      <c r="G7" s="130" t="s">
        <v>165</v>
      </c>
    </row>
    <row r="8" spans="1:7">
      <c r="A8" s="168"/>
      <c r="B8" s="169" t="s">
        <v>154</v>
      </c>
      <c r="C8" s="59" t="s">
        <v>94</v>
      </c>
      <c r="D8" s="219" t="s">
        <v>93</v>
      </c>
      <c r="E8" s="219"/>
      <c r="F8" s="170">
        <f>F50</f>
        <v>6262884.5999999996</v>
      </c>
      <c r="G8" s="130" t="s">
        <v>165</v>
      </c>
    </row>
    <row r="9" spans="1:7">
      <c r="A9" s="168" t="s">
        <v>5</v>
      </c>
      <c r="B9" s="169" t="s">
        <v>97</v>
      </c>
      <c r="C9" s="168" t="s">
        <v>92</v>
      </c>
      <c r="D9" s="219" t="s">
        <v>93</v>
      </c>
      <c r="E9" s="219"/>
      <c r="F9" s="170">
        <f>F58</f>
        <v>13591200</v>
      </c>
      <c r="G9" s="130" t="s">
        <v>165</v>
      </c>
    </row>
    <row r="10" spans="1:7">
      <c r="A10" s="168" t="s">
        <v>6</v>
      </c>
      <c r="B10" s="169" t="s">
        <v>174</v>
      </c>
      <c r="C10" s="59" t="s">
        <v>94</v>
      </c>
      <c r="D10" s="221" t="s">
        <v>93</v>
      </c>
      <c r="E10" s="222"/>
      <c r="F10" s="171">
        <f>C65</f>
        <v>437471.1</v>
      </c>
      <c r="G10" s="130" t="s">
        <v>165</v>
      </c>
    </row>
    <row r="11" spans="1:7">
      <c r="A11" s="168" t="s">
        <v>7</v>
      </c>
      <c r="B11" s="169" t="s">
        <v>175</v>
      </c>
      <c r="C11" s="168" t="s">
        <v>92</v>
      </c>
      <c r="D11" s="221" t="s">
        <v>93</v>
      </c>
      <c r="E11" s="222"/>
      <c r="F11" s="171">
        <f>F98</f>
        <v>1043638.07</v>
      </c>
      <c r="G11" s="130" t="s">
        <v>165</v>
      </c>
    </row>
    <row r="12" spans="1:7" ht="41.4" customHeight="1">
      <c r="A12" s="168" t="s">
        <v>8</v>
      </c>
      <c r="B12" s="169" t="s">
        <v>172</v>
      </c>
      <c r="C12" s="168"/>
      <c r="D12" s="221" t="s">
        <v>93</v>
      </c>
      <c r="E12" s="222"/>
      <c r="F12" s="171">
        <f>C115</f>
        <v>1759976.0400000263</v>
      </c>
      <c r="G12" s="130" t="s">
        <v>165</v>
      </c>
    </row>
    <row r="13" spans="1:7" ht="29">
      <c r="A13" s="168" t="s">
        <v>9</v>
      </c>
      <c r="B13" s="195" t="s">
        <v>191</v>
      </c>
      <c r="C13" s="168" t="s">
        <v>94</v>
      </c>
      <c r="D13" s="221" t="s">
        <v>93</v>
      </c>
      <c r="E13" s="222"/>
      <c r="F13" s="170">
        <f>C124</f>
        <v>15711790.080000002</v>
      </c>
      <c r="G13" s="130"/>
    </row>
    <row r="14" spans="1:7">
      <c r="A14" s="169"/>
      <c r="B14" s="58" t="s">
        <v>95</v>
      </c>
      <c r="C14" s="59"/>
      <c r="D14" s="220"/>
      <c r="E14" s="220"/>
      <c r="F14" s="16">
        <f>SUM(F7:F13)</f>
        <v>60849299.89000003</v>
      </c>
      <c r="G14" s="130"/>
    </row>
    <row r="15" spans="1:7">
      <c r="A15" s="164"/>
      <c r="B15" s="164"/>
      <c r="C15" s="164"/>
      <c r="D15" s="164"/>
      <c r="E15" s="164"/>
      <c r="F15" s="164"/>
      <c r="G15" s="165"/>
    </row>
    <row r="16" spans="1:7">
      <c r="A16" s="164"/>
      <c r="B16" s="164"/>
      <c r="C16" s="164"/>
      <c r="D16" s="164"/>
      <c r="E16" s="164"/>
      <c r="F16" s="164"/>
      <c r="G16" s="165"/>
    </row>
    <row r="17" spans="1:7" ht="18" customHeight="1">
      <c r="A17" s="217" t="s">
        <v>98</v>
      </c>
      <c r="B17" s="217"/>
      <c r="C17" s="217"/>
      <c r="D17" s="217"/>
      <c r="E17" s="217"/>
      <c r="F17" s="217"/>
      <c r="G17" s="165"/>
    </row>
    <row r="18" spans="1:7" ht="29.25" customHeight="1">
      <c r="A18" s="172" t="s">
        <v>0</v>
      </c>
      <c r="B18" s="172" t="s">
        <v>1</v>
      </c>
      <c r="C18" s="173" t="s">
        <v>27</v>
      </c>
      <c r="D18" s="174" t="s">
        <v>24</v>
      </c>
      <c r="E18" s="175" t="s">
        <v>25</v>
      </c>
      <c r="F18" s="173" t="s">
        <v>27</v>
      </c>
      <c r="G18" s="176" t="s">
        <v>26</v>
      </c>
    </row>
    <row r="19" spans="1:7" ht="29.25" customHeight="1">
      <c r="A19" s="172"/>
      <c r="B19" s="181" t="s">
        <v>186</v>
      </c>
      <c r="C19" s="173"/>
      <c r="D19" s="174"/>
      <c r="E19" s="175"/>
      <c r="F19" s="173"/>
      <c r="G19" s="176"/>
    </row>
    <row r="20" spans="1:7" ht="18" customHeight="1">
      <c r="A20" s="177" t="s">
        <v>4</v>
      </c>
      <c r="B20" s="161" t="s">
        <v>144</v>
      </c>
      <c r="C20" s="93">
        <v>843314.56</v>
      </c>
      <c r="D20" s="114">
        <v>820</v>
      </c>
      <c r="E20" s="148">
        <v>6000</v>
      </c>
      <c r="F20" s="149"/>
      <c r="G20" s="197">
        <f>D20*E20</f>
        <v>4920000</v>
      </c>
    </row>
    <row r="21" spans="1:7" ht="18" customHeight="1">
      <c r="A21" s="177" t="s">
        <v>5</v>
      </c>
      <c r="B21" s="161" t="s">
        <v>15</v>
      </c>
      <c r="C21" s="93">
        <v>648444.43000000005</v>
      </c>
      <c r="D21" s="114">
        <v>420</v>
      </c>
      <c r="E21" s="148">
        <v>6000</v>
      </c>
      <c r="F21" s="150"/>
      <c r="G21" s="197">
        <f>D21*E21</f>
        <v>2520000</v>
      </c>
    </row>
    <row r="22" spans="1:7" ht="18" customHeight="1">
      <c r="A22" s="177" t="s">
        <v>6</v>
      </c>
      <c r="B22" s="161" t="s">
        <v>22</v>
      </c>
      <c r="C22" s="93">
        <v>81995.45</v>
      </c>
      <c r="D22" s="114">
        <v>612</v>
      </c>
      <c r="E22" s="148">
        <v>6000</v>
      </c>
      <c r="F22" s="150"/>
      <c r="G22" s="197">
        <f>D22*E22</f>
        <v>3672000</v>
      </c>
    </row>
    <row r="23" spans="1:7">
      <c r="A23" s="177" t="s">
        <v>7</v>
      </c>
      <c r="B23" s="161" t="s">
        <v>125</v>
      </c>
      <c r="C23" s="93">
        <v>11214.01</v>
      </c>
      <c r="D23" s="114"/>
      <c r="E23" s="148"/>
      <c r="F23" s="17">
        <v>11214.01</v>
      </c>
      <c r="G23" s="149"/>
    </row>
    <row r="24" spans="1:7" ht="43.5">
      <c r="A24" s="177" t="s">
        <v>8</v>
      </c>
      <c r="B24" s="162" t="s">
        <v>124</v>
      </c>
      <c r="C24" s="93">
        <v>1289345.72</v>
      </c>
      <c r="D24" s="114">
        <v>222</v>
      </c>
      <c r="E24" s="148"/>
      <c r="F24" s="17">
        <v>1289345.72</v>
      </c>
      <c r="G24" s="149"/>
    </row>
    <row r="25" spans="1:7" ht="18" customHeight="1">
      <c r="A25" s="177" t="s">
        <v>9</v>
      </c>
      <c r="B25" s="161" t="s">
        <v>147</v>
      </c>
      <c r="C25" s="93">
        <v>29280.2</v>
      </c>
      <c r="D25" s="114"/>
      <c r="E25" s="148"/>
      <c r="F25" s="17">
        <v>29280.2</v>
      </c>
      <c r="G25" s="149"/>
    </row>
    <row r="26" spans="1:7" ht="18" customHeight="1">
      <c r="A26" s="177" t="s">
        <v>10</v>
      </c>
      <c r="B26" s="161" t="s">
        <v>86</v>
      </c>
      <c r="C26" s="93">
        <v>4093.58</v>
      </c>
      <c r="D26" s="114"/>
      <c r="E26" s="148"/>
      <c r="F26" s="17">
        <v>4093.58</v>
      </c>
      <c r="G26" s="149"/>
    </row>
    <row r="27" spans="1:7" ht="18" customHeight="1">
      <c r="A27" s="177" t="s">
        <v>16</v>
      </c>
      <c r="B27" s="161" t="s">
        <v>85</v>
      </c>
      <c r="C27" s="93">
        <v>23702.58</v>
      </c>
      <c r="D27" s="114"/>
      <c r="E27" s="148"/>
      <c r="F27" s="17">
        <v>23702.58</v>
      </c>
      <c r="G27" s="149"/>
    </row>
    <row r="28" spans="1:7" ht="18" customHeight="1">
      <c r="A28" s="177" t="s">
        <v>17</v>
      </c>
      <c r="B28" s="161" t="s">
        <v>88</v>
      </c>
      <c r="C28" s="93">
        <v>231735</v>
      </c>
      <c r="D28" s="114">
        <v>118.6</v>
      </c>
      <c r="E28" s="148"/>
      <c r="F28" s="17">
        <v>231735</v>
      </c>
      <c r="G28" s="149"/>
    </row>
    <row r="29" spans="1:7" ht="18" customHeight="1">
      <c r="A29" s="177" t="s">
        <v>18</v>
      </c>
      <c r="B29" s="161" t="s">
        <v>178</v>
      </c>
      <c r="C29" s="93">
        <v>564075.27</v>
      </c>
      <c r="D29" s="114"/>
      <c r="E29" s="148"/>
      <c r="F29" s="17">
        <v>564075.27</v>
      </c>
      <c r="G29" s="149"/>
    </row>
    <row r="30" spans="1:7" ht="18" customHeight="1">
      <c r="A30" s="177" t="s">
        <v>19</v>
      </c>
      <c r="B30" s="162" t="s">
        <v>126</v>
      </c>
      <c r="C30" s="94">
        <v>130000</v>
      </c>
      <c r="D30" s="148">
        <f>404.65+215.64+111.6+23</f>
        <v>754.89</v>
      </c>
      <c r="E30" s="114">
        <v>6000</v>
      </c>
      <c r="F30" s="150"/>
      <c r="G30" s="199">
        <f>D30*E30</f>
        <v>4529340</v>
      </c>
    </row>
    <row r="31" spans="1:7" ht="18" customHeight="1">
      <c r="A31" s="177" t="s">
        <v>20</v>
      </c>
      <c r="B31" s="161" t="s">
        <v>87</v>
      </c>
      <c r="C31" s="93">
        <v>62274</v>
      </c>
      <c r="D31" s="152">
        <v>206.5</v>
      </c>
      <c r="E31" s="153"/>
      <c r="F31" s="89">
        <v>62274</v>
      </c>
      <c r="G31" s="149"/>
    </row>
    <row r="32" spans="1:7" ht="18" customHeight="1">
      <c r="A32" s="177" t="s">
        <v>21</v>
      </c>
      <c r="B32" s="162" t="s">
        <v>123</v>
      </c>
      <c r="C32" s="93">
        <v>9160</v>
      </c>
      <c r="D32" s="114">
        <v>45.8</v>
      </c>
      <c r="E32" s="114"/>
      <c r="F32" s="17">
        <v>9160</v>
      </c>
      <c r="G32" s="149"/>
    </row>
    <row r="33" spans="1:7" ht="18" customHeight="1">
      <c r="A33" s="177" t="s">
        <v>32</v>
      </c>
      <c r="B33" s="162" t="s">
        <v>146</v>
      </c>
      <c r="C33" s="93">
        <v>104099.6</v>
      </c>
      <c r="D33" s="114"/>
      <c r="E33" s="114"/>
      <c r="F33" s="17">
        <v>104099.6</v>
      </c>
      <c r="G33" s="149"/>
    </row>
    <row r="34" spans="1:7" ht="18" customHeight="1">
      <c r="A34" s="177" t="s">
        <v>35</v>
      </c>
      <c r="B34" s="162" t="s">
        <v>180</v>
      </c>
      <c r="C34" s="93">
        <v>210238.5</v>
      </c>
      <c r="D34" s="114">
        <v>661</v>
      </c>
      <c r="E34" s="114">
        <v>6000</v>
      </c>
      <c r="F34" s="17">
        <v>210238.5</v>
      </c>
      <c r="G34" s="197">
        <f>D34*E34</f>
        <v>3966000</v>
      </c>
    </row>
    <row r="35" spans="1:7" ht="18" customHeight="1">
      <c r="A35" s="177" t="s">
        <v>38</v>
      </c>
      <c r="B35" s="162" t="s">
        <v>135</v>
      </c>
      <c r="C35" s="93">
        <v>15094.52</v>
      </c>
      <c r="D35" s="114"/>
      <c r="E35" s="114"/>
      <c r="F35" s="17">
        <v>15094.52</v>
      </c>
      <c r="G35" s="149"/>
    </row>
    <row r="36" spans="1:7" ht="18" customHeight="1">
      <c r="A36" s="177" t="s">
        <v>41</v>
      </c>
      <c r="B36" s="162" t="s">
        <v>140</v>
      </c>
      <c r="C36" s="93">
        <v>179816.05</v>
      </c>
      <c r="D36" s="114"/>
      <c r="E36" s="114"/>
      <c r="F36" s="17">
        <v>179816.05</v>
      </c>
      <c r="G36" s="149"/>
    </row>
    <row r="37" spans="1:7" ht="18" customHeight="1">
      <c r="A37" s="177" t="s">
        <v>44</v>
      </c>
      <c r="B37" s="162" t="s">
        <v>143</v>
      </c>
      <c r="C37" s="93">
        <v>154240.94</v>
      </c>
      <c r="D37" s="114"/>
      <c r="E37" s="114"/>
      <c r="F37" s="17">
        <v>154240.94</v>
      </c>
      <c r="G37" s="115"/>
    </row>
    <row r="38" spans="1:7" ht="18" customHeight="1">
      <c r="A38" s="177" t="s">
        <v>47</v>
      </c>
      <c r="B38" s="162" t="s">
        <v>145</v>
      </c>
      <c r="C38" s="93">
        <v>9805.02</v>
      </c>
      <c r="D38" s="114"/>
      <c r="E38" s="114"/>
      <c r="F38" s="17">
        <v>9805.02</v>
      </c>
      <c r="G38" s="149"/>
    </row>
    <row r="39" spans="1:7" ht="29">
      <c r="A39" s="177" t="s">
        <v>50</v>
      </c>
      <c r="B39" s="163" t="s">
        <v>156</v>
      </c>
      <c r="C39" s="93">
        <v>159486.13</v>
      </c>
      <c r="D39" s="114">
        <v>140</v>
      </c>
      <c r="E39" s="114">
        <v>4000</v>
      </c>
      <c r="F39" s="17"/>
      <c r="G39" s="198">
        <f>E39*D39</f>
        <v>560000</v>
      </c>
    </row>
    <row r="40" spans="1:7" s="116" customFormat="1" ht="18" customHeight="1">
      <c r="A40" s="177" t="s">
        <v>53</v>
      </c>
      <c r="B40" s="162" t="s">
        <v>182</v>
      </c>
      <c r="C40" s="189">
        <v>18945</v>
      </c>
      <c r="D40" s="114">
        <v>16</v>
      </c>
      <c r="E40" s="114">
        <v>3000</v>
      </c>
      <c r="F40" s="160"/>
      <c r="G40" s="198">
        <f>E40*D40</f>
        <v>48000</v>
      </c>
    </row>
    <row r="41" spans="1:7" s="116" customFormat="1" ht="18" customHeight="1">
      <c r="A41" s="177" t="s">
        <v>56</v>
      </c>
      <c r="B41" s="162" t="s">
        <v>183</v>
      </c>
      <c r="C41" s="188">
        <v>9805</v>
      </c>
      <c r="D41" s="114">
        <v>84</v>
      </c>
      <c r="E41" s="114">
        <v>2000</v>
      </c>
      <c r="F41" s="160"/>
      <c r="G41" s="198">
        <f>E41*D41</f>
        <v>168000</v>
      </c>
    </row>
    <row r="42" spans="1:7" s="116" customFormat="1" ht="29" customHeight="1">
      <c r="A42" s="177" t="s">
        <v>59</v>
      </c>
      <c r="B42" s="162" t="s">
        <v>189</v>
      </c>
      <c r="C42" s="188">
        <v>333368.34000000003</v>
      </c>
      <c r="D42" s="114">
        <v>220</v>
      </c>
      <c r="E42" s="114">
        <v>6000</v>
      </c>
      <c r="F42" s="154"/>
      <c r="G42" s="198">
        <f>D42*E42</f>
        <v>1320000</v>
      </c>
    </row>
    <row r="43" spans="1:7" s="116" customFormat="1" ht="25" customHeight="1">
      <c r="A43" s="177" t="s">
        <v>68</v>
      </c>
      <c r="B43" s="162" t="s">
        <v>190</v>
      </c>
      <c r="C43" s="188"/>
      <c r="D43" s="114">
        <v>56.5</v>
      </c>
      <c r="E43" s="114">
        <v>6000</v>
      </c>
      <c r="F43" s="154"/>
      <c r="G43" s="198">
        <f>D43*E43</f>
        <v>339000</v>
      </c>
    </row>
    <row r="44" spans="1:7" s="116" customFormat="1" ht="18" customHeight="1">
      <c r="A44" s="177"/>
      <c r="B44" s="182" t="s">
        <v>185</v>
      </c>
      <c r="C44" s="188"/>
      <c r="D44" s="114"/>
      <c r="E44" s="114"/>
      <c r="F44" s="180"/>
      <c r="G44" s="115"/>
    </row>
    <row r="45" spans="1:7" s="116" customFormat="1" ht="18" customHeight="1">
      <c r="A45" s="177">
        <v>25</v>
      </c>
      <c r="B45" s="162" t="s">
        <v>115</v>
      </c>
      <c r="C45" s="93">
        <v>19680</v>
      </c>
      <c r="D45" s="114"/>
      <c r="E45" s="114"/>
      <c r="F45" s="151">
        <v>19680</v>
      </c>
      <c r="G45" s="115"/>
    </row>
    <row r="46" spans="1:7" s="116" customFormat="1" ht="18" customHeight="1">
      <c r="A46" s="177">
        <v>26</v>
      </c>
      <c r="B46" s="161" t="s">
        <v>149</v>
      </c>
      <c r="C46" s="93">
        <v>107809.19</v>
      </c>
      <c r="D46" s="114"/>
      <c r="E46" s="148"/>
      <c r="F46" s="17">
        <v>107809.19</v>
      </c>
      <c r="G46" s="115"/>
    </row>
    <row r="47" spans="1:7" s="116" customFormat="1" ht="18" customHeight="1">
      <c r="A47" s="177">
        <v>27</v>
      </c>
      <c r="B47" s="178" t="s">
        <v>181</v>
      </c>
      <c r="C47" s="186">
        <v>439778.94999999995</v>
      </c>
      <c r="D47" s="17"/>
      <c r="E47" s="17"/>
      <c r="F47" s="17">
        <v>435039.24999999994</v>
      </c>
      <c r="G47" s="115"/>
    </row>
    <row r="48" spans="1:7" s="116" customFormat="1" ht="18" customHeight="1">
      <c r="A48" s="177">
        <v>28</v>
      </c>
      <c r="B48" s="162" t="s">
        <v>184</v>
      </c>
      <c r="C48" s="187">
        <v>533151.02</v>
      </c>
      <c r="D48" s="17"/>
      <c r="E48" s="17"/>
      <c r="F48" s="179">
        <v>533151.02</v>
      </c>
      <c r="G48" s="115"/>
    </row>
    <row r="49" spans="1:8" s="116" customFormat="1" ht="18" customHeight="1">
      <c r="A49" s="177">
        <v>29</v>
      </c>
      <c r="B49" s="161" t="s">
        <v>188</v>
      </c>
      <c r="C49" s="93">
        <v>2269030.15</v>
      </c>
      <c r="D49" s="114"/>
      <c r="E49" s="114"/>
      <c r="F49" s="196">
        <v>2269030.15</v>
      </c>
      <c r="G49" s="149"/>
    </row>
    <row r="50" spans="1:8" ht="18" customHeight="1">
      <c r="A50" s="177"/>
      <c r="B50" s="155"/>
      <c r="C50" s="89">
        <f>SUM(C20:C39)</f>
        <v>4761415.5599999996</v>
      </c>
      <c r="D50" s="156"/>
      <c r="E50" s="156"/>
      <c r="F50" s="157">
        <f>SUM(F20:F49)</f>
        <v>6262884.5999999996</v>
      </c>
      <c r="G50" s="157">
        <f>SUM(G20:G49)</f>
        <v>22042340</v>
      </c>
      <c r="H50" s="37">
        <f>SUM(F50:G50)</f>
        <v>28305224.600000001</v>
      </c>
    </row>
    <row r="51" spans="1:8" ht="18" customHeight="1">
      <c r="A51" s="117"/>
    </row>
    <row r="52" spans="1:8">
      <c r="A52" s="125"/>
    </row>
    <row r="53" spans="1:8">
      <c r="A53" s="124"/>
    </row>
    <row r="54" spans="1:8" ht="14.25" customHeight="1"/>
    <row r="56" spans="1:8" ht="16.5" customHeight="1">
      <c r="A56" s="228" t="s">
        <v>113</v>
      </c>
      <c r="B56" s="245"/>
      <c r="C56" s="245"/>
      <c r="D56" s="245"/>
      <c r="E56" s="245"/>
      <c r="F56" s="229"/>
    </row>
    <row r="57" spans="1:8" ht="32.25" customHeight="1">
      <c r="A57" s="39" t="s">
        <v>0</v>
      </c>
      <c r="B57" s="39" t="s">
        <v>23</v>
      </c>
      <c r="C57" s="42" t="s">
        <v>27</v>
      </c>
      <c r="D57" s="43" t="s">
        <v>24</v>
      </c>
      <c r="E57" s="43" t="s">
        <v>25</v>
      </c>
      <c r="F57" s="5" t="s">
        <v>26</v>
      </c>
    </row>
    <row r="58" spans="1:8">
      <c r="A58" s="39" t="s">
        <v>4</v>
      </c>
      <c r="B58" s="191" t="s">
        <v>150</v>
      </c>
      <c r="C58" s="183">
        <v>3754838.59</v>
      </c>
      <c r="D58" s="71">
        <v>3397.8</v>
      </c>
      <c r="E58" s="184">
        <v>4000</v>
      </c>
      <c r="F58" s="185">
        <f>D58*E58</f>
        <v>13591200</v>
      </c>
      <c r="G58" s="130" t="s">
        <v>164</v>
      </c>
    </row>
    <row r="61" spans="1:8">
      <c r="A61" s="242" t="s">
        <v>170</v>
      </c>
      <c r="B61" s="243"/>
      <c r="C61" s="244"/>
    </row>
    <row r="62" spans="1:8" ht="29">
      <c r="A62" s="44" t="s">
        <v>0</v>
      </c>
      <c r="B62" s="44" t="s">
        <v>23</v>
      </c>
      <c r="C62" s="45" t="s">
        <v>27</v>
      </c>
    </row>
    <row r="63" spans="1:8" ht="29">
      <c r="A63" s="25" t="s">
        <v>4</v>
      </c>
      <c r="B63" s="200" t="s">
        <v>163</v>
      </c>
      <c r="C63" s="93">
        <v>437471.1</v>
      </c>
      <c r="D63" s="131" t="s">
        <v>137</v>
      </c>
    </row>
    <row r="64" spans="1:8" ht="15.5">
      <c r="A64" s="25"/>
      <c r="B64" s="118"/>
      <c r="C64" s="112"/>
    </row>
    <row r="65" spans="1:3" ht="15.5">
      <c r="A65" s="35"/>
      <c r="C65" s="101">
        <v>437471.1</v>
      </c>
    </row>
    <row r="67" spans="1:3">
      <c r="A67" s="232" t="s">
        <v>121</v>
      </c>
      <c r="B67" s="233"/>
    </row>
    <row r="68" spans="1:3" ht="15.5">
      <c r="A68" s="24" t="s">
        <v>4</v>
      </c>
      <c r="B68" s="8" t="s">
        <v>29</v>
      </c>
    </row>
    <row r="69" spans="1:3" ht="15.5">
      <c r="A69" s="25" t="s">
        <v>5</v>
      </c>
      <c r="B69" s="9" t="s">
        <v>31</v>
      </c>
    </row>
    <row r="70" spans="1:3" ht="15.5">
      <c r="A70" s="24" t="s">
        <v>6</v>
      </c>
      <c r="B70" s="9" t="s">
        <v>34</v>
      </c>
    </row>
    <row r="71" spans="1:3" ht="15.5">
      <c r="A71" s="25" t="s">
        <v>7</v>
      </c>
      <c r="B71" s="9" t="s">
        <v>67</v>
      </c>
    </row>
    <row r="72" spans="1:3" ht="15.5">
      <c r="A72" s="24" t="s">
        <v>8</v>
      </c>
      <c r="B72" s="9" t="s">
        <v>37</v>
      </c>
    </row>
    <row r="73" spans="1:3" ht="15.5">
      <c r="A73" s="25" t="s">
        <v>9</v>
      </c>
      <c r="B73" s="9" t="s">
        <v>40</v>
      </c>
    </row>
    <row r="74" spans="1:3" ht="15.5">
      <c r="A74" s="24" t="s">
        <v>10</v>
      </c>
      <c r="B74" s="9" t="s">
        <v>43</v>
      </c>
    </row>
    <row r="75" spans="1:3" ht="15.5">
      <c r="A75" s="25" t="s">
        <v>16</v>
      </c>
      <c r="B75" s="9" t="s">
        <v>46</v>
      </c>
    </row>
    <row r="76" spans="1:3" ht="15.5">
      <c r="A76" s="24" t="s">
        <v>17</v>
      </c>
      <c r="B76" s="9" t="s">
        <v>49</v>
      </c>
    </row>
    <row r="77" spans="1:3" ht="15.5">
      <c r="A77" s="25" t="s">
        <v>18</v>
      </c>
      <c r="B77" s="9" t="s">
        <v>52</v>
      </c>
    </row>
    <row r="78" spans="1:3" ht="15.5">
      <c r="A78" s="24" t="s">
        <v>19</v>
      </c>
      <c r="B78" s="9" t="s">
        <v>55</v>
      </c>
    </row>
    <row r="79" spans="1:3" ht="15.5">
      <c r="A79" s="25" t="s">
        <v>20</v>
      </c>
      <c r="B79" s="9" t="s">
        <v>58</v>
      </c>
    </row>
    <row r="80" spans="1:3" ht="15.5">
      <c r="A80" s="24" t="s">
        <v>21</v>
      </c>
      <c r="B80" s="9" t="s">
        <v>61</v>
      </c>
    </row>
    <row r="81" spans="1:6" ht="15.5">
      <c r="A81" s="25" t="s">
        <v>32</v>
      </c>
      <c r="B81" s="8" t="s">
        <v>30</v>
      </c>
    </row>
    <row r="82" spans="1:6" ht="15.5">
      <c r="A82" s="24" t="s">
        <v>35</v>
      </c>
      <c r="B82" s="9" t="s">
        <v>33</v>
      </c>
    </row>
    <row r="83" spans="1:6" ht="15.5">
      <c r="A83" s="25" t="s">
        <v>38</v>
      </c>
      <c r="B83" s="9" t="s">
        <v>36</v>
      </c>
    </row>
    <row r="84" spans="1:6" ht="15.5">
      <c r="A84" s="24" t="s">
        <v>41</v>
      </c>
      <c r="B84" s="9" t="s">
        <v>39</v>
      </c>
    </row>
    <row r="85" spans="1:6" ht="15.5">
      <c r="A85" s="25" t="s">
        <v>44</v>
      </c>
      <c r="B85" s="9" t="s">
        <v>42</v>
      </c>
    </row>
    <row r="86" spans="1:6" ht="15.5">
      <c r="A86" s="24" t="s">
        <v>47</v>
      </c>
      <c r="B86" s="9" t="s">
        <v>45</v>
      </c>
    </row>
    <row r="87" spans="1:6" ht="15.5">
      <c r="A87" s="25" t="s">
        <v>50</v>
      </c>
      <c r="B87" s="9" t="s">
        <v>48</v>
      </c>
    </row>
    <row r="88" spans="1:6" ht="15.5">
      <c r="A88" s="24" t="s">
        <v>53</v>
      </c>
      <c r="B88" s="9" t="s">
        <v>51</v>
      </c>
    </row>
    <row r="89" spans="1:6" ht="15.5">
      <c r="A89" s="25" t="s">
        <v>56</v>
      </c>
      <c r="B89" s="9" t="s">
        <v>122</v>
      </c>
    </row>
    <row r="90" spans="1:6" ht="15.5">
      <c r="A90" s="24" t="s">
        <v>59</v>
      </c>
      <c r="B90" s="9" t="s">
        <v>54</v>
      </c>
    </row>
    <row r="91" spans="1:6" ht="15.5">
      <c r="A91" s="25" t="s">
        <v>68</v>
      </c>
      <c r="B91" s="9" t="s">
        <v>57</v>
      </c>
    </row>
    <row r="92" spans="1:6" ht="15.5">
      <c r="A92" s="24" t="s">
        <v>69</v>
      </c>
      <c r="B92" s="9" t="s">
        <v>60</v>
      </c>
    </row>
    <row r="93" spans="1:6" ht="15.5">
      <c r="A93" s="25" t="s">
        <v>70</v>
      </c>
      <c r="B93" s="9" t="s">
        <v>179</v>
      </c>
    </row>
    <row r="95" spans="1:6">
      <c r="A95" s="234" t="s">
        <v>171</v>
      </c>
      <c r="B95" s="235"/>
      <c r="C95" s="235"/>
      <c r="D95" s="235"/>
      <c r="E95" s="235"/>
      <c r="F95" s="236"/>
    </row>
    <row r="96" spans="1:6" ht="16.5" customHeight="1">
      <c r="A96" s="46" t="s">
        <v>0</v>
      </c>
      <c r="B96" s="46" t="s">
        <v>23</v>
      </c>
      <c r="C96" s="237" t="s">
        <v>62</v>
      </c>
      <c r="D96" s="238"/>
      <c r="E96" s="238"/>
      <c r="F96" s="239"/>
    </row>
    <row r="97" spans="1:7" ht="30.75" customHeight="1">
      <c r="A97" s="47"/>
      <c r="B97" s="48"/>
      <c r="C97" s="88" t="s">
        <v>2</v>
      </c>
      <c r="D97" s="25" t="s">
        <v>24</v>
      </c>
      <c r="E97" s="25" t="s">
        <v>25</v>
      </c>
      <c r="F97" s="5" t="s">
        <v>148</v>
      </c>
    </row>
    <row r="98" spans="1:7" ht="15.5">
      <c r="A98" s="24" t="s">
        <v>4</v>
      </c>
      <c r="B98" s="192" t="s">
        <v>128</v>
      </c>
      <c r="C98" s="107">
        <v>1043638.07</v>
      </c>
      <c r="D98" s="67">
        <v>335</v>
      </c>
      <c r="E98" s="72"/>
      <c r="F98" s="132">
        <v>1043638.07</v>
      </c>
      <c r="G98" s="130" t="s">
        <v>137</v>
      </c>
    </row>
    <row r="99" spans="1:7">
      <c r="A99" s="49"/>
      <c r="B99" s="49"/>
      <c r="D99" s="50"/>
      <c r="E99" s="50"/>
      <c r="F99" s="37"/>
    </row>
    <row r="100" spans="1:7">
      <c r="A100" s="51"/>
      <c r="B100" s="51"/>
      <c r="D100" s="52"/>
      <c r="E100" s="50"/>
    </row>
    <row r="101" spans="1:7" ht="15.5">
      <c r="A101" s="240" t="s">
        <v>169</v>
      </c>
      <c r="B101" s="241"/>
      <c r="C101" s="50"/>
      <c r="D101" s="52"/>
      <c r="E101" s="50"/>
      <c r="F101" s="6"/>
    </row>
    <row r="102" spans="1:7" ht="15.5">
      <c r="A102" s="24" t="s">
        <v>4</v>
      </c>
      <c r="B102" s="53" t="s">
        <v>71</v>
      </c>
      <c r="C102" s="52"/>
      <c r="D102" s="52"/>
      <c r="E102" s="50"/>
      <c r="F102" s="6"/>
    </row>
    <row r="103" spans="1:7" ht="15.5">
      <c r="A103" s="47" t="s">
        <v>5</v>
      </c>
      <c r="B103" s="40" t="s">
        <v>34</v>
      </c>
      <c r="C103" s="52"/>
      <c r="D103" s="52"/>
      <c r="E103" s="37"/>
      <c r="F103" s="6"/>
    </row>
    <row r="104" spans="1:7" ht="15.5">
      <c r="A104" s="24" t="s">
        <v>6</v>
      </c>
      <c r="B104" s="40" t="s">
        <v>49</v>
      </c>
      <c r="C104" s="52"/>
      <c r="D104" s="52"/>
      <c r="E104" s="37"/>
      <c r="F104" s="6"/>
    </row>
    <row r="105" spans="1:7" ht="15.5">
      <c r="A105" s="47" t="s">
        <v>7</v>
      </c>
      <c r="B105" s="40" t="s">
        <v>33</v>
      </c>
      <c r="C105" s="52"/>
      <c r="D105" s="52"/>
      <c r="E105" s="37"/>
      <c r="F105" s="6"/>
    </row>
    <row r="106" spans="1:7" ht="15.5">
      <c r="A106" s="24" t="s">
        <v>8</v>
      </c>
      <c r="B106" s="40" t="s">
        <v>45</v>
      </c>
      <c r="C106" s="52"/>
      <c r="D106" s="52"/>
      <c r="E106" s="37"/>
      <c r="F106" s="6"/>
    </row>
    <row r="107" spans="1:7" ht="15.5">
      <c r="A107" s="47" t="s">
        <v>9</v>
      </c>
      <c r="B107" s="40" t="s">
        <v>63</v>
      </c>
      <c r="C107" s="52"/>
      <c r="D107" s="52"/>
      <c r="E107" s="37"/>
      <c r="F107" s="6"/>
    </row>
    <row r="108" spans="1:7" ht="15.5">
      <c r="A108" s="24" t="s">
        <v>10</v>
      </c>
      <c r="B108" s="40" t="s">
        <v>64</v>
      </c>
      <c r="C108" s="52"/>
      <c r="D108" s="52"/>
      <c r="E108" s="37"/>
      <c r="F108" s="6"/>
    </row>
    <row r="109" spans="1:7" ht="15.5">
      <c r="A109" s="47" t="s">
        <v>16</v>
      </c>
      <c r="B109" s="40" t="s">
        <v>65</v>
      </c>
      <c r="C109" s="52"/>
      <c r="D109" s="52"/>
      <c r="E109" s="37"/>
      <c r="F109" s="6"/>
    </row>
    <row r="111" spans="1:7" ht="31.75" customHeight="1">
      <c r="A111" s="62"/>
      <c r="B111" s="230" t="s">
        <v>172</v>
      </c>
      <c r="C111" s="231"/>
    </row>
    <row r="112" spans="1:7" ht="29">
      <c r="A112" s="39" t="s">
        <v>4</v>
      </c>
      <c r="B112" s="204" t="s">
        <v>160</v>
      </c>
      <c r="C112" s="93">
        <v>1099611.2800000263</v>
      </c>
      <c r="D112" s="131" t="s">
        <v>176</v>
      </c>
      <c r="E112" s="37"/>
    </row>
    <row r="113" spans="1:7">
      <c r="A113" s="127"/>
      <c r="B113" s="190" t="s">
        <v>159</v>
      </c>
      <c r="C113" s="133">
        <v>520040.52999999997</v>
      </c>
    </row>
    <row r="114" spans="1:7">
      <c r="A114" s="127"/>
      <c r="B114" s="190" t="s">
        <v>187</v>
      </c>
      <c r="C114" s="133">
        <v>140324.22999999998</v>
      </c>
    </row>
    <row r="115" spans="1:7">
      <c r="A115" s="38"/>
      <c r="B115" s="55" t="s">
        <v>72</v>
      </c>
      <c r="C115" s="92">
        <f>SUM(C112:C114)</f>
        <v>1759976.0400000263</v>
      </c>
    </row>
    <row r="116" spans="1:7" ht="20.25" customHeight="1">
      <c r="B116" s="63"/>
      <c r="C116" s="64"/>
    </row>
    <row r="117" spans="1:7">
      <c r="A117" s="65" t="s">
        <v>66</v>
      </c>
      <c r="B117" s="60" t="s">
        <v>173</v>
      </c>
      <c r="C117" s="61"/>
      <c r="D117" s="11"/>
    </row>
    <row r="118" spans="1:7" ht="29">
      <c r="A118" s="39" t="s">
        <v>4</v>
      </c>
      <c r="B118" s="201" t="s">
        <v>192</v>
      </c>
      <c r="C118" s="93">
        <v>1994182.6</v>
      </c>
      <c r="D118" s="131" t="s">
        <v>157</v>
      </c>
    </row>
    <row r="119" spans="1:7" ht="58">
      <c r="A119" s="66" t="s">
        <v>5</v>
      </c>
      <c r="B119" s="194" t="s">
        <v>168</v>
      </c>
      <c r="C119" s="93">
        <v>6977812.7500000037</v>
      </c>
      <c r="D119" s="131" t="s">
        <v>141</v>
      </c>
    </row>
    <row r="120" spans="1:7" ht="29">
      <c r="A120" s="39" t="s">
        <v>6</v>
      </c>
      <c r="B120" s="194" t="s">
        <v>166</v>
      </c>
      <c r="C120" s="93">
        <v>3275298.19</v>
      </c>
      <c r="D120" s="131" t="s">
        <v>167</v>
      </c>
      <c r="E120" s="29"/>
      <c r="G120" s="57"/>
    </row>
    <row r="121" spans="1:7">
      <c r="A121" s="66" t="s">
        <v>7</v>
      </c>
      <c r="B121" s="203" t="s">
        <v>136</v>
      </c>
      <c r="C121" s="93">
        <v>2244822.94</v>
      </c>
      <c r="D121" s="131" t="s">
        <v>161</v>
      </c>
      <c r="E121" s="29"/>
      <c r="G121" s="57"/>
    </row>
    <row r="122" spans="1:7">
      <c r="A122" s="39" t="s">
        <v>8</v>
      </c>
      <c r="B122" s="193" t="s">
        <v>134</v>
      </c>
      <c r="C122" s="133">
        <v>985923.60000000009</v>
      </c>
      <c r="D122" s="131" t="s">
        <v>158</v>
      </c>
      <c r="E122" s="29"/>
      <c r="G122" s="57"/>
    </row>
    <row r="123" spans="1:7" ht="29">
      <c r="A123" s="66" t="s">
        <v>9</v>
      </c>
      <c r="B123" s="202" t="s">
        <v>193</v>
      </c>
      <c r="C123" s="93">
        <v>233750</v>
      </c>
      <c r="D123" s="131" t="s">
        <v>162</v>
      </c>
      <c r="E123" s="29"/>
      <c r="G123" s="57"/>
    </row>
    <row r="124" spans="1:7" ht="15" thickBot="1">
      <c r="C124" s="113">
        <f>SUM(C118:C123)</f>
        <v>15711790.080000002</v>
      </c>
      <c r="E124" s="29"/>
      <c r="G124" s="57"/>
    </row>
    <row r="126" spans="1:7" hidden="1"/>
    <row r="127" spans="1:7" ht="33" hidden="1" customHeight="1">
      <c r="A127" s="54"/>
      <c r="B127" s="228" t="s">
        <v>138</v>
      </c>
      <c r="C127" s="229"/>
      <c r="D127" s="90" t="s">
        <v>142</v>
      </c>
    </row>
    <row r="128" spans="1:7" ht="24" hidden="1" customHeight="1">
      <c r="A128" s="56" t="s">
        <v>4</v>
      </c>
      <c r="B128" s="41" t="s">
        <v>73</v>
      </c>
      <c r="C128" s="225">
        <v>3816589.25</v>
      </c>
      <c r="F128" s="158"/>
    </row>
    <row r="129" spans="1:6" ht="19.5" hidden="1" customHeight="1">
      <c r="A129" s="56" t="s">
        <v>5</v>
      </c>
      <c r="B129" s="41" t="s">
        <v>74</v>
      </c>
      <c r="C129" s="226"/>
      <c r="F129" s="159"/>
    </row>
    <row r="130" spans="1:6" ht="19.5" hidden="1" customHeight="1">
      <c r="A130" s="39" t="s">
        <v>6</v>
      </c>
      <c r="B130" s="41" t="s">
        <v>75</v>
      </c>
      <c r="C130" s="227"/>
      <c r="F130" s="159"/>
    </row>
    <row r="131" spans="1:6" ht="19.5" hidden="1" customHeight="1">
      <c r="A131" s="40"/>
      <c r="B131" s="40" t="s">
        <v>72</v>
      </c>
      <c r="C131" s="95">
        <f>SUM(C128:C130)</f>
        <v>3816589.25</v>
      </c>
      <c r="F131" s="159"/>
    </row>
  </sheetData>
  <mergeCells count="23">
    <mergeCell ref="C128:C130"/>
    <mergeCell ref="B127:C127"/>
    <mergeCell ref="B111:C111"/>
    <mergeCell ref="A17:F17"/>
    <mergeCell ref="A67:B67"/>
    <mergeCell ref="A95:F95"/>
    <mergeCell ref="C96:F96"/>
    <mergeCell ref="A101:B101"/>
    <mergeCell ref="A61:C61"/>
    <mergeCell ref="A56:F56"/>
    <mergeCell ref="A1:D1"/>
    <mergeCell ref="A3:D3"/>
    <mergeCell ref="A2:D2"/>
    <mergeCell ref="D8:E8"/>
    <mergeCell ref="D14:E14"/>
    <mergeCell ref="D7:E7"/>
    <mergeCell ref="D9:E9"/>
    <mergeCell ref="D10:E10"/>
    <mergeCell ref="D11:E11"/>
    <mergeCell ref="D12:E12"/>
    <mergeCell ref="D13:E13"/>
    <mergeCell ref="D6:E6"/>
    <mergeCell ref="B5:C5"/>
  </mergeCells>
  <phoneticPr fontId="35" type="noConversion"/>
  <pageMargins left="0.70866141732283472" right="0.31496062992125984" top="0.35433070866141736" bottom="0.35433070866141736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0"/>
  <sheetViews>
    <sheetView zoomScale="85" zoomScaleNormal="85" workbookViewId="0">
      <selection sqref="A1:D1"/>
    </sheetView>
  </sheetViews>
  <sheetFormatPr defaultColWidth="9" defaultRowHeight="14.5"/>
  <cols>
    <col min="1" max="1" width="3" style="73" customWidth="1"/>
    <col min="2" max="2" width="36.08203125" style="73" customWidth="1"/>
    <col min="3" max="3" width="15.6640625" style="73" customWidth="1"/>
    <col min="4" max="5" width="9.4140625" style="73" customWidth="1"/>
    <col min="6" max="6" width="13.9140625" style="73" customWidth="1"/>
    <col min="7" max="7" width="9" style="73"/>
    <col min="8" max="8" width="13.1640625" style="73" customWidth="1"/>
    <col min="9" max="13" width="9" style="73"/>
    <col min="14" max="14" width="9" style="73" customWidth="1"/>
    <col min="15" max="16384" width="9" style="73"/>
  </cols>
  <sheetData>
    <row r="1" spans="1:6">
      <c r="A1" s="280" t="s">
        <v>208</v>
      </c>
      <c r="B1" s="216"/>
      <c r="C1" s="216"/>
      <c r="D1" s="216"/>
    </row>
    <row r="2" spans="1:6" ht="15.5">
      <c r="A2" s="68" t="s">
        <v>12</v>
      </c>
      <c r="B2" s="69"/>
      <c r="C2" s="69"/>
      <c r="D2" s="70"/>
    </row>
    <row r="3" spans="1:6" ht="18.5">
      <c r="A3" s="14" t="s">
        <v>28</v>
      </c>
      <c r="B3" s="14"/>
      <c r="C3" s="14"/>
      <c r="D3" s="14"/>
    </row>
    <row r="5" spans="1:6">
      <c r="B5" s="224" t="s">
        <v>205</v>
      </c>
      <c r="C5" s="224"/>
    </row>
    <row r="6" spans="1:6" ht="18" customHeight="1">
      <c r="A6" s="252" t="s">
        <v>89</v>
      </c>
      <c r="B6" s="252" t="s">
        <v>76</v>
      </c>
      <c r="C6" s="252" t="s">
        <v>90</v>
      </c>
      <c r="D6" s="258" t="s">
        <v>91</v>
      </c>
      <c r="E6" s="259"/>
      <c r="F6" s="252" t="s">
        <v>96</v>
      </c>
    </row>
    <row r="7" spans="1:6" ht="39" customHeight="1">
      <c r="A7" s="253"/>
      <c r="B7" s="253"/>
      <c r="C7" s="253"/>
      <c r="D7" s="260"/>
      <c r="E7" s="261"/>
      <c r="F7" s="253"/>
    </row>
    <row r="8" spans="1:6" ht="18" customHeight="1">
      <c r="A8" s="83" t="s">
        <v>4</v>
      </c>
      <c r="B8" s="76" t="s">
        <v>98</v>
      </c>
      <c r="C8" s="59" t="s">
        <v>94</v>
      </c>
      <c r="D8" s="256" t="s">
        <v>93</v>
      </c>
      <c r="E8" s="257"/>
      <c r="F8" s="106">
        <f>F19</f>
        <v>5504000</v>
      </c>
    </row>
    <row r="9" spans="1:6" ht="18" customHeight="1">
      <c r="A9" s="83" t="s">
        <v>5</v>
      </c>
      <c r="B9" s="76" t="s">
        <v>99</v>
      </c>
      <c r="C9" s="59" t="s">
        <v>94</v>
      </c>
      <c r="D9" s="256" t="s">
        <v>93</v>
      </c>
      <c r="E9" s="257"/>
      <c r="F9" s="106">
        <v>265311.21000000002</v>
      </c>
    </row>
    <row r="10" spans="1:6">
      <c r="A10" s="83" t="s">
        <v>6</v>
      </c>
      <c r="B10" s="58" t="s">
        <v>101</v>
      </c>
      <c r="C10" s="59" t="s">
        <v>94</v>
      </c>
      <c r="D10" s="256" t="s">
        <v>93</v>
      </c>
      <c r="E10" s="257"/>
      <c r="F10" s="106">
        <v>61702.62</v>
      </c>
    </row>
    <row r="11" spans="1:6">
      <c r="A11" s="83" t="s">
        <v>7</v>
      </c>
      <c r="B11" s="76" t="s">
        <v>103</v>
      </c>
      <c r="C11" s="59" t="s">
        <v>94</v>
      </c>
      <c r="D11" s="256" t="s">
        <v>93</v>
      </c>
      <c r="E11" s="257"/>
      <c r="F11" s="107">
        <v>330479.42</v>
      </c>
    </row>
    <row r="12" spans="1:6" ht="15" customHeight="1">
      <c r="A12" s="83" t="s">
        <v>8</v>
      </c>
      <c r="B12" s="76" t="s">
        <v>117</v>
      </c>
      <c r="C12" s="59"/>
      <c r="D12" s="256" t="s">
        <v>118</v>
      </c>
      <c r="E12" s="257"/>
      <c r="F12" s="106">
        <v>20000</v>
      </c>
    </row>
    <row r="13" spans="1:6">
      <c r="A13" s="76"/>
      <c r="B13" s="58" t="s">
        <v>95</v>
      </c>
      <c r="C13" s="59"/>
      <c r="D13" s="254"/>
      <c r="E13" s="255"/>
      <c r="F13" s="101">
        <f>SUM(F8:F12)</f>
        <v>6181493.25</v>
      </c>
    </row>
    <row r="15" spans="1:6">
      <c r="A15" s="249" t="s">
        <v>114</v>
      </c>
      <c r="B15" s="250"/>
      <c r="C15" s="250"/>
      <c r="D15" s="250"/>
      <c r="E15" s="250"/>
      <c r="F15" s="251"/>
    </row>
    <row r="16" spans="1:6" ht="29">
      <c r="A16" s="75" t="s">
        <v>0</v>
      </c>
      <c r="B16" s="79" t="s">
        <v>1</v>
      </c>
      <c r="C16" s="83" t="s">
        <v>27</v>
      </c>
      <c r="D16" s="84" t="s">
        <v>24</v>
      </c>
      <c r="E16" s="84" t="s">
        <v>25</v>
      </c>
      <c r="F16" s="85" t="s">
        <v>151</v>
      </c>
    </row>
    <row r="17" spans="1:8">
      <c r="A17" s="75" t="s">
        <v>4</v>
      </c>
      <c r="B17" s="80" t="s">
        <v>77</v>
      </c>
      <c r="C17" s="93">
        <v>1811200</v>
      </c>
      <c r="D17" s="81">
        <v>900</v>
      </c>
      <c r="E17" s="122">
        <v>6000</v>
      </c>
      <c r="F17" s="17">
        <f>D17*E17</f>
        <v>5400000</v>
      </c>
    </row>
    <row r="18" spans="1:8">
      <c r="A18" s="75" t="s">
        <v>5</v>
      </c>
      <c r="B18" s="80" t="s">
        <v>78</v>
      </c>
      <c r="C18" s="106">
        <v>31213</v>
      </c>
      <c r="D18" s="81">
        <v>52</v>
      </c>
      <c r="E18" s="122">
        <v>2000</v>
      </c>
      <c r="F18" s="17">
        <f>D18*E18</f>
        <v>104000</v>
      </c>
    </row>
    <row r="19" spans="1:8">
      <c r="C19" s="77">
        <f>SUM(C17:C18)</f>
        <v>1842413</v>
      </c>
      <c r="F19" s="101">
        <f>SUM(F17:F18)</f>
        <v>5504000</v>
      </c>
    </row>
    <row r="21" spans="1:8">
      <c r="A21" s="246" t="s">
        <v>129</v>
      </c>
      <c r="B21" s="247"/>
      <c r="C21" s="248"/>
    </row>
    <row r="22" spans="1:8" ht="29">
      <c r="A22" s="74" t="s">
        <v>0</v>
      </c>
      <c r="B22" s="79" t="s">
        <v>1</v>
      </c>
      <c r="C22" s="83" t="s">
        <v>130</v>
      </c>
    </row>
    <row r="23" spans="1:8">
      <c r="A23" s="82">
        <v>1</v>
      </c>
      <c r="B23" s="82" t="s">
        <v>131</v>
      </c>
      <c r="C23" s="111">
        <v>265311.21000000002</v>
      </c>
    </row>
    <row r="25" spans="1:8">
      <c r="A25" s="246" t="s">
        <v>100</v>
      </c>
      <c r="B25" s="247"/>
      <c r="C25" s="248"/>
    </row>
    <row r="26" spans="1:8" ht="14.25" customHeight="1">
      <c r="A26" s="74" t="s">
        <v>0</v>
      </c>
      <c r="B26" s="75" t="s">
        <v>1</v>
      </c>
      <c r="C26" s="78"/>
    </row>
    <row r="27" spans="1:8" ht="14.25" customHeight="1">
      <c r="A27" s="75" t="s">
        <v>4</v>
      </c>
      <c r="B27" s="76" t="s">
        <v>132</v>
      </c>
      <c r="C27" s="111">
        <v>61702.62</v>
      </c>
    </row>
    <row r="28" spans="1:8">
      <c r="H28" s="110"/>
    </row>
    <row r="29" spans="1:8">
      <c r="A29" s="246" t="s">
        <v>102</v>
      </c>
      <c r="B29" s="247"/>
      <c r="C29" s="248"/>
      <c r="H29" s="110"/>
    </row>
    <row r="30" spans="1:8">
      <c r="A30" s="74" t="s">
        <v>0</v>
      </c>
      <c r="B30" s="75" t="s">
        <v>1</v>
      </c>
      <c r="C30" s="78"/>
      <c r="H30" s="110"/>
    </row>
    <row r="31" spans="1:8">
      <c r="A31" s="74" t="s">
        <v>4</v>
      </c>
      <c r="B31" s="76" t="s">
        <v>133</v>
      </c>
      <c r="C31" s="111">
        <v>330479.42</v>
      </c>
      <c r="H31" s="110"/>
    </row>
    <row r="32" spans="1:8" ht="15" customHeight="1">
      <c r="H32" s="110"/>
    </row>
    <row r="33" spans="8:8" ht="15" customHeight="1">
      <c r="H33" s="123"/>
    </row>
    <row r="100" spans="3:5">
      <c r="C100" s="73" t="s">
        <v>127</v>
      </c>
      <c r="E100" s="73">
        <v>348.37</v>
      </c>
    </row>
  </sheetData>
  <mergeCells count="17">
    <mergeCell ref="D12:E12"/>
    <mergeCell ref="B5:C5"/>
    <mergeCell ref="A1:D1"/>
    <mergeCell ref="A25:C25"/>
    <mergeCell ref="A29:C29"/>
    <mergeCell ref="A21:C21"/>
    <mergeCell ref="A15:F15"/>
    <mergeCell ref="A6:A7"/>
    <mergeCell ref="B6:B7"/>
    <mergeCell ref="C6:C7"/>
    <mergeCell ref="D13:E13"/>
    <mergeCell ref="D8:E8"/>
    <mergeCell ref="D9:E9"/>
    <mergeCell ref="D10:E10"/>
    <mergeCell ref="D11:E11"/>
    <mergeCell ref="D6:E7"/>
    <mergeCell ref="F6:F7"/>
  </mergeCells>
  <pageMargins left="0.31496062992125984" right="0.31496062992125984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workbookViewId="0">
      <selection activeCell="B1" sqref="B1:E1"/>
    </sheetView>
  </sheetViews>
  <sheetFormatPr defaultRowHeight="14"/>
  <cols>
    <col min="1" max="1" width="3" customWidth="1"/>
    <col min="2" max="2" width="39.4140625" customWidth="1"/>
    <col min="3" max="3" width="14.08203125" customWidth="1"/>
    <col min="4" max="4" width="9.4140625" customWidth="1"/>
    <col min="5" max="5" width="8.9140625" customWidth="1"/>
    <col min="6" max="6" width="14.1640625" customWidth="1"/>
    <col min="8" max="8" width="11.58203125" customWidth="1"/>
    <col min="9" max="9" width="10.6640625" customWidth="1"/>
    <col min="11" max="11" width="11.1640625" customWidth="1"/>
  </cols>
  <sheetData>
    <row r="1" spans="1:6" ht="15.5">
      <c r="A1" s="13" t="s">
        <v>3</v>
      </c>
      <c r="B1" s="280" t="s">
        <v>208</v>
      </c>
      <c r="C1" s="216"/>
      <c r="D1" s="216"/>
      <c r="E1" s="216"/>
    </row>
    <row r="2" spans="1:6" ht="15.5">
      <c r="A2" s="262" t="s">
        <v>13</v>
      </c>
      <c r="B2" s="263"/>
      <c r="C2" s="263"/>
      <c r="D2" s="264"/>
    </row>
    <row r="3" spans="1:6" ht="18.5">
      <c r="A3" s="14" t="s">
        <v>28</v>
      </c>
      <c r="B3" s="14"/>
      <c r="C3" s="14"/>
      <c r="D3" s="14"/>
    </row>
    <row r="4" spans="1:6" ht="18.5">
      <c r="A4" s="119"/>
      <c r="B4" s="119"/>
      <c r="C4" s="119"/>
      <c r="D4" s="119"/>
    </row>
    <row r="5" spans="1:6" ht="14.5">
      <c r="B5" s="224" t="s">
        <v>206</v>
      </c>
      <c r="C5" s="224"/>
    </row>
    <row r="6" spans="1:6">
      <c r="A6" s="266" t="s">
        <v>89</v>
      </c>
      <c r="B6" s="266" t="s">
        <v>76</v>
      </c>
      <c r="C6" s="266" t="s">
        <v>90</v>
      </c>
      <c r="D6" s="266" t="s">
        <v>91</v>
      </c>
      <c r="E6" s="266"/>
      <c r="F6" s="266" t="s">
        <v>96</v>
      </c>
    </row>
    <row r="7" spans="1:6">
      <c r="A7" s="266"/>
      <c r="B7" s="266"/>
      <c r="C7" s="266"/>
      <c r="D7" s="266"/>
      <c r="E7" s="266"/>
      <c r="F7" s="266"/>
    </row>
    <row r="8" spans="1:6" ht="14.5">
      <c r="A8" s="12" t="s">
        <v>4</v>
      </c>
      <c r="B8" s="10" t="s">
        <v>108</v>
      </c>
      <c r="C8" s="19" t="s">
        <v>92</v>
      </c>
      <c r="D8" s="271" t="s">
        <v>107</v>
      </c>
      <c r="E8" s="271"/>
      <c r="F8" s="96">
        <f>F21</f>
        <v>4243260</v>
      </c>
    </row>
    <row r="9" spans="1:6" ht="14.5">
      <c r="A9" s="12" t="s">
        <v>5</v>
      </c>
      <c r="B9" s="10" t="s">
        <v>111</v>
      </c>
      <c r="C9" s="19" t="s">
        <v>2</v>
      </c>
      <c r="D9" s="271" t="s">
        <v>107</v>
      </c>
      <c r="E9" s="271"/>
      <c r="F9" s="97">
        <f>C28</f>
        <v>393142.51</v>
      </c>
    </row>
    <row r="10" spans="1:6" ht="14.5">
      <c r="A10" s="12" t="s">
        <v>6</v>
      </c>
      <c r="B10" s="18" t="s">
        <v>153</v>
      </c>
      <c r="C10" s="19" t="s">
        <v>2</v>
      </c>
      <c r="D10" s="271" t="s">
        <v>107</v>
      </c>
      <c r="E10" s="271"/>
      <c r="F10" s="97">
        <f>C33</f>
        <v>515799.83</v>
      </c>
    </row>
    <row r="11" spans="1:6" ht="14.5">
      <c r="A11" s="120" t="s">
        <v>7</v>
      </c>
      <c r="B11" s="26" t="s">
        <v>117</v>
      </c>
      <c r="C11" s="19"/>
      <c r="D11" s="267" t="s">
        <v>118</v>
      </c>
      <c r="E11" s="268"/>
      <c r="F11" s="98">
        <v>20000</v>
      </c>
    </row>
    <row r="12" spans="1:6" ht="14.5">
      <c r="A12" s="10"/>
      <c r="B12" s="18" t="s">
        <v>95</v>
      </c>
      <c r="C12" s="19"/>
      <c r="D12" s="272"/>
      <c r="E12" s="272"/>
      <c r="F12" s="105">
        <f>SUM(F8:F11)</f>
        <v>5172202.34</v>
      </c>
    </row>
    <row r="13" spans="1:6" ht="18.5">
      <c r="A13" s="119"/>
      <c r="B13" s="119"/>
      <c r="C13" s="119"/>
      <c r="D13" s="119"/>
    </row>
    <row r="14" spans="1:6" ht="14.5">
      <c r="B14" s="2"/>
      <c r="C14" s="2"/>
      <c r="D14" s="2"/>
    </row>
    <row r="15" spans="1:6" ht="14.5">
      <c r="B15" s="2"/>
      <c r="C15" s="2"/>
      <c r="D15" s="2"/>
    </row>
    <row r="16" spans="1:6" ht="18" customHeight="1">
      <c r="A16" s="273" t="s">
        <v>109</v>
      </c>
      <c r="B16" s="274"/>
      <c r="C16" s="274"/>
      <c r="D16" s="274"/>
      <c r="E16" s="274"/>
      <c r="F16" s="275"/>
    </row>
    <row r="17" spans="1:11" ht="31">
      <c r="A17" s="3" t="s">
        <v>0</v>
      </c>
      <c r="B17" s="86" t="s">
        <v>1</v>
      </c>
      <c r="C17" s="7" t="s">
        <v>27</v>
      </c>
      <c r="D17" s="4" t="s">
        <v>24</v>
      </c>
      <c r="E17" s="4" t="s">
        <v>25</v>
      </c>
      <c r="F17" s="5" t="s">
        <v>151</v>
      </c>
    </row>
    <row r="18" spans="1:11" ht="18" customHeight="1">
      <c r="A18" s="23" t="s">
        <v>4</v>
      </c>
      <c r="B18" s="10" t="s">
        <v>83</v>
      </c>
      <c r="C18" s="99">
        <v>808965.53</v>
      </c>
      <c r="D18" s="15">
        <v>400.62</v>
      </c>
      <c r="E18" s="20">
        <v>6000</v>
      </c>
      <c r="F18" s="17">
        <f>D18*E18</f>
        <v>2403720</v>
      </c>
    </row>
    <row r="19" spans="1:11" ht="18" customHeight="1">
      <c r="A19" s="23" t="s">
        <v>5</v>
      </c>
      <c r="B19" s="10" t="s">
        <v>84</v>
      </c>
      <c r="C19" s="99">
        <v>1230708.22</v>
      </c>
      <c r="D19" s="15">
        <v>306.58999999999997</v>
      </c>
      <c r="E19" s="20">
        <v>6000</v>
      </c>
      <c r="F19" s="17">
        <f>D19*E19</f>
        <v>1839539.9999999998</v>
      </c>
    </row>
    <row r="20" spans="1:11" ht="18" customHeight="1">
      <c r="A20" s="206" t="s">
        <v>6</v>
      </c>
      <c r="B20" s="10" t="s">
        <v>194</v>
      </c>
      <c r="C20" s="99">
        <v>180793</v>
      </c>
      <c r="D20" s="15">
        <v>60</v>
      </c>
      <c r="E20" s="205">
        <v>6000</v>
      </c>
      <c r="F20" s="17">
        <f>D20*E20</f>
        <v>360000</v>
      </c>
    </row>
    <row r="21" spans="1:11" ht="14.5">
      <c r="C21" s="21">
        <f>SUM(C18:C19)</f>
        <v>2039673.75</v>
      </c>
      <c r="D21" s="31"/>
      <c r="E21" s="31"/>
      <c r="F21" s="101">
        <f>SUM(F18:F19)</f>
        <v>4243260</v>
      </c>
    </row>
    <row r="22" spans="1:11" ht="15" customHeight="1"/>
    <row r="23" spans="1:11" ht="14.5">
      <c r="A23" s="265" t="s">
        <v>110</v>
      </c>
      <c r="B23" s="230"/>
      <c r="C23" s="231"/>
    </row>
    <row r="24" spans="1:11" ht="14.5">
      <c r="A24" s="12" t="s">
        <v>0</v>
      </c>
      <c r="B24" s="3" t="s">
        <v>1</v>
      </c>
      <c r="C24" s="7"/>
    </row>
    <row r="25" spans="1:11" ht="18" customHeight="1">
      <c r="A25" s="270" t="s">
        <v>4</v>
      </c>
      <c r="B25" s="269" t="s">
        <v>119</v>
      </c>
      <c r="C25" s="100">
        <v>134792.44</v>
      </c>
    </row>
    <row r="26" spans="1:11" ht="14.5">
      <c r="A26" s="270"/>
      <c r="B26" s="269"/>
      <c r="C26" s="100">
        <v>233468.94</v>
      </c>
      <c r="K26" t="s">
        <v>120</v>
      </c>
    </row>
    <row r="27" spans="1:11" ht="14.5">
      <c r="A27" s="270"/>
      <c r="B27" s="269"/>
      <c r="C27" s="100">
        <v>24881.13</v>
      </c>
    </row>
    <row r="28" spans="1:11" ht="14.5">
      <c r="C28" s="102">
        <f>SUM(C25:C27)</f>
        <v>393142.51</v>
      </c>
      <c r="E28" s="22"/>
    </row>
    <row r="29" spans="1:11" ht="14.25" customHeight="1"/>
    <row r="30" spans="1:11" ht="15" customHeight="1">
      <c r="A30" s="265" t="s">
        <v>112</v>
      </c>
      <c r="B30" s="230"/>
      <c r="C30" s="231"/>
    </row>
    <row r="31" spans="1:11">
      <c r="A31" s="33">
        <v>1</v>
      </c>
      <c r="B31" s="34" t="s">
        <v>152</v>
      </c>
      <c r="C31" s="103">
        <f>306789.82+43665+58129.41+54216.7</f>
        <v>462800.93</v>
      </c>
    </row>
    <row r="32" spans="1:11">
      <c r="A32" s="33">
        <v>2</v>
      </c>
      <c r="B32" s="34" t="s">
        <v>155</v>
      </c>
      <c r="C32" s="104">
        <v>52998.9</v>
      </c>
      <c r="F32" s="30"/>
    </row>
    <row r="33" spans="3:3" ht="14.5">
      <c r="C33" s="101">
        <f>SUM(C31:C32)</f>
        <v>515799.83</v>
      </c>
    </row>
    <row r="34" spans="3:3" ht="14.5">
      <c r="C34" s="32"/>
    </row>
    <row r="38" spans="3:3" ht="16.5" customHeight="1"/>
    <row r="39" spans="3:3" ht="16.5" customHeight="1"/>
    <row r="40" spans="3:3" ht="16.5" customHeight="1"/>
    <row r="41" spans="3:3" ht="16.5" customHeight="1"/>
    <row r="42" spans="3:3" ht="17.25" customHeight="1"/>
  </sheetData>
  <sortState xmlns:xlrd2="http://schemas.microsoft.com/office/spreadsheetml/2017/richdata2" ref="B18:J40">
    <sortCondition ref="B18"/>
  </sortState>
  <mergeCells count="18">
    <mergeCell ref="B1:E1"/>
    <mergeCell ref="A30:C30"/>
    <mergeCell ref="F6:F7"/>
    <mergeCell ref="D11:E11"/>
    <mergeCell ref="B5:C5"/>
    <mergeCell ref="B25:B27"/>
    <mergeCell ref="A25:A27"/>
    <mergeCell ref="D8:E8"/>
    <mergeCell ref="D9:E9"/>
    <mergeCell ref="D10:E10"/>
    <mergeCell ref="D12:E12"/>
    <mergeCell ref="A16:F16"/>
    <mergeCell ref="A2:D2"/>
    <mergeCell ref="A23:C23"/>
    <mergeCell ref="A6:A7"/>
    <mergeCell ref="B6:B7"/>
    <mergeCell ref="C6:C7"/>
    <mergeCell ref="D6:E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workbookViewId="0">
      <selection activeCell="B1" sqref="B1:E1"/>
    </sheetView>
  </sheetViews>
  <sheetFormatPr defaultRowHeight="14"/>
  <cols>
    <col min="1" max="1" width="3" customWidth="1"/>
    <col min="2" max="2" width="40.4140625" customWidth="1"/>
    <col min="3" max="3" width="13.4140625" customWidth="1"/>
    <col min="4" max="4" width="10.5" customWidth="1"/>
    <col min="5" max="5" width="9.4140625" customWidth="1"/>
    <col min="6" max="6" width="12" customWidth="1"/>
    <col min="7" max="7" width="26.1640625" customWidth="1"/>
  </cols>
  <sheetData>
    <row r="1" spans="1:6" ht="15.5">
      <c r="A1" s="13" t="s">
        <v>3</v>
      </c>
      <c r="B1" s="280" t="s">
        <v>208</v>
      </c>
      <c r="C1" s="216"/>
      <c r="D1" s="216"/>
      <c r="E1" s="216"/>
    </row>
    <row r="2" spans="1:6" ht="15.5">
      <c r="A2" s="262" t="s">
        <v>79</v>
      </c>
      <c r="B2" s="263"/>
      <c r="C2" s="263"/>
      <c r="D2" s="264"/>
    </row>
    <row r="3" spans="1:6" ht="18.5">
      <c r="A3" s="91" t="s">
        <v>28</v>
      </c>
      <c r="B3" s="14"/>
      <c r="C3" s="14"/>
      <c r="D3" s="14"/>
    </row>
    <row r="4" spans="1:6" ht="18.5">
      <c r="A4" s="134"/>
      <c r="B4" s="135"/>
      <c r="C4" s="135"/>
      <c r="D4" s="119"/>
    </row>
    <row r="5" spans="1:6" ht="14.5">
      <c r="B5" s="278" t="s">
        <v>205</v>
      </c>
      <c r="C5" s="278"/>
    </row>
    <row r="6" spans="1:6">
      <c r="A6" s="266" t="s">
        <v>89</v>
      </c>
      <c r="B6" s="266" t="s">
        <v>197</v>
      </c>
      <c r="C6" s="266" t="s">
        <v>90</v>
      </c>
      <c r="D6" s="266" t="s">
        <v>91</v>
      </c>
      <c r="E6" s="266"/>
      <c r="F6" s="266" t="s">
        <v>96</v>
      </c>
    </row>
    <row r="7" spans="1:6">
      <c r="A7" s="266"/>
      <c r="B7" s="266"/>
      <c r="C7" s="266"/>
      <c r="D7" s="266"/>
      <c r="E7" s="266"/>
      <c r="F7" s="266"/>
    </row>
    <row r="8" spans="1:6" ht="14.5">
      <c r="A8" s="15">
        <v>1</v>
      </c>
      <c r="B8" s="10" t="s">
        <v>198</v>
      </c>
      <c r="C8" s="136" t="s">
        <v>2</v>
      </c>
      <c r="D8" s="267" t="s">
        <v>107</v>
      </c>
      <c r="E8" s="268"/>
      <c r="F8" s="137">
        <f>D20</f>
        <v>1397260</v>
      </c>
    </row>
    <row r="9" spans="1:6" ht="14.5">
      <c r="A9" s="15">
        <v>2</v>
      </c>
      <c r="B9" s="10" t="s">
        <v>199</v>
      </c>
      <c r="C9" s="136" t="s">
        <v>2</v>
      </c>
      <c r="D9" s="267" t="s">
        <v>107</v>
      </c>
      <c r="E9" s="268"/>
      <c r="F9" s="137">
        <f>D27</f>
        <v>220860.62</v>
      </c>
    </row>
    <row r="10" spans="1:6" ht="14.5">
      <c r="A10" s="15">
        <v>3</v>
      </c>
      <c r="B10" s="18" t="s">
        <v>201</v>
      </c>
      <c r="C10" s="136" t="s">
        <v>2</v>
      </c>
      <c r="D10" s="267" t="s">
        <v>107</v>
      </c>
      <c r="E10" s="268"/>
      <c r="F10" s="137">
        <f>D34</f>
        <v>304383.24</v>
      </c>
    </row>
    <row r="11" spans="1:6" ht="14.5">
      <c r="A11" s="15">
        <v>4</v>
      </c>
      <c r="B11" s="10" t="s">
        <v>200</v>
      </c>
      <c r="C11" s="136" t="s">
        <v>2</v>
      </c>
      <c r="D11" s="267" t="s">
        <v>107</v>
      </c>
      <c r="E11" s="268"/>
      <c r="F11" s="137">
        <f>D40</f>
        <v>234837.65</v>
      </c>
    </row>
    <row r="12" spans="1:6" ht="14.5">
      <c r="A12" s="10"/>
      <c r="B12" s="18" t="s">
        <v>95</v>
      </c>
      <c r="C12" s="19"/>
      <c r="D12" s="276"/>
      <c r="E12" s="277"/>
      <c r="F12" s="101">
        <f>SUM(F8:F11)</f>
        <v>2157341.5100000002</v>
      </c>
    </row>
    <row r="13" spans="1:6" ht="14.5">
      <c r="B13" s="126"/>
      <c r="C13" s="126"/>
      <c r="D13" s="126"/>
    </row>
    <row r="14" spans="1:6" ht="14.5">
      <c r="A14" s="273" t="s">
        <v>104</v>
      </c>
      <c r="B14" s="274"/>
      <c r="C14" s="274"/>
      <c r="D14" s="275"/>
    </row>
    <row r="15" spans="1:6" ht="14.5">
      <c r="A15" s="138" t="s">
        <v>0</v>
      </c>
      <c r="B15" s="139" t="s">
        <v>80</v>
      </c>
      <c r="C15" s="139" t="s">
        <v>11</v>
      </c>
      <c r="D15" s="1"/>
    </row>
    <row r="16" spans="1:6" ht="14.5">
      <c r="A16" s="138" t="s">
        <v>4</v>
      </c>
      <c r="B16" s="136" t="s">
        <v>81</v>
      </c>
      <c r="C16" s="136" t="s">
        <v>2</v>
      </c>
      <c r="D16" s="140">
        <v>1013347.98</v>
      </c>
    </row>
    <row r="17" spans="1:4" ht="14.5">
      <c r="A17" s="138" t="s">
        <v>5</v>
      </c>
      <c r="B17" s="136" t="s">
        <v>82</v>
      </c>
      <c r="C17" s="136" t="s">
        <v>2</v>
      </c>
      <c r="D17" s="140">
        <v>249357.79</v>
      </c>
    </row>
    <row r="18" spans="1:4" ht="29">
      <c r="A18" s="208" t="s">
        <v>6</v>
      </c>
      <c r="B18" s="214" t="s">
        <v>195</v>
      </c>
      <c r="C18" s="209" t="s">
        <v>2</v>
      </c>
      <c r="D18" s="144">
        <v>95114.430000000008</v>
      </c>
    </row>
    <row r="19" spans="1:4" ht="14.5">
      <c r="A19" s="172" t="s">
        <v>7</v>
      </c>
      <c r="B19" s="211" t="s">
        <v>196</v>
      </c>
      <c r="C19" s="212" t="s">
        <v>2</v>
      </c>
      <c r="D19" s="170">
        <v>39439.800000000003</v>
      </c>
    </row>
    <row r="20" spans="1:4" ht="14.5">
      <c r="A20" s="126"/>
      <c r="B20" s="142"/>
      <c r="C20" s="142"/>
      <c r="D20" s="210">
        <f>SUM(D16:D19)</f>
        <v>1397260</v>
      </c>
    </row>
    <row r="21" spans="1:4" ht="14.5">
      <c r="A21" s="126"/>
      <c r="B21" s="142"/>
      <c r="C21" s="142"/>
      <c r="D21" s="143"/>
    </row>
    <row r="22" spans="1:4" ht="14.5">
      <c r="A22" s="217" t="s">
        <v>105</v>
      </c>
      <c r="B22" s="217"/>
      <c r="C22" s="217"/>
      <c r="D22" s="217"/>
    </row>
    <row r="23" spans="1:4" ht="14.5">
      <c r="A23" s="138" t="s">
        <v>0</v>
      </c>
      <c r="B23" s="139" t="s">
        <v>80</v>
      </c>
      <c r="C23" s="139" t="s">
        <v>11</v>
      </c>
      <c r="D23" s="1"/>
    </row>
    <row r="24" spans="1:4" ht="14.5">
      <c r="A24" s="138" t="s">
        <v>4</v>
      </c>
      <c r="B24" s="212" t="s">
        <v>81</v>
      </c>
      <c r="C24" s="212" t="s">
        <v>2</v>
      </c>
      <c r="D24" s="213">
        <v>216501.61</v>
      </c>
    </row>
    <row r="25" spans="1:4" ht="14.5">
      <c r="A25" s="138" t="s">
        <v>5</v>
      </c>
      <c r="B25" s="212" t="s">
        <v>82</v>
      </c>
      <c r="C25" s="212" t="s">
        <v>2</v>
      </c>
      <c r="D25" s="213">
        <v>4359.01</v>
      </c>
    </row>
    <row r="26" spans="1:4" ht="14.5">
      <c r="A26" s="207" t="s">
        <v>6</v>
      </c>
      <c r="B26" s="142"/>
      <c r="C26" s="142"/>
      <c r="D26" s="140"/>
    </row>
    <row r="27" spans="1:4" ht="14.5">
      <c r="A27" s="126"/>
      <c r="B27" s="142"/>
      <c r="C27" s="142"/>
      <c r="D27" s="109">
        <f>SUM(D24:D25)</f>
        <v>220860.62</v>
      </c>
    </row>
    <row r="29" spans="1:4" ht="14.5">
      <c r="A29" s="217" t="s">
        <v>139</v>
      </c>
      <c r="B29" s="217"/>
      <c r="C29" s="217"/>
      <c r="D29" s="217"/>
    </row>
    <row r="30" spans="1:4" ht="14.5">
      <c r="A30" s="138" t="s">
        <v>0</v>
      </c>
      <c r="B30" s="139" t="s">
        <v>80</v>
      </c>
      <c r="C30" s="139" t="s">
        <v>11</v>
      </c>
      <c r="D30" s="1"/>
    </row>
    <row r="31" spans="1:4" ht="14.5">
      <c r="A31" s="138" t="s">
        <v>4</v>
      </c>
      <c r="B31" s="212" t="s">
        <v>81</v>
      </c>
      <c r="C31" s="212" t="s">
        <v>2</v>
      </c>
      <c r="D31" s="213">
        <v>288759.26</v>
      </c>
    </row>
    <row r="32" spans="1:4" ht="14.5">
      <c r="A32" s="138" t="s">
        <v>5</v>
      </c>
      <c r="B32" s="212" t="s">
        <v>82</v>
      </c>
      <c r="C32" s="212" t="s">
        <v>2</v>
      </c>
      <c r="D32" s="213">
        <v>15623.98</v>
      </c>
    </row>
    <row r="33" spans="1:4" ht="14.4" customHeight="1">
      <c r="A33" s="138" t="s">
        <v>6</v>
      </c>
      <c r="B33" s="141"/>
      <c r="C33" s="136"/>
      <c r="D33" s="144"/>
    </row>
    <row r="34" spans="1:4" ht="14.4" customHeight="1">
      <c r="A34" s="126"/>
      <c r="B34" s="142"/>
      <c r="C34" s="142"/>
      <c r="D34" s="109">
        <f>SUM(D31:D32)</f>
        <v>304383.24</v>
      </c>
    </row>
    <row r="36" spans="1:4" ht="19.5" customHeight="1">
      <c r="A36" s="217" t="s">
        <v>106</v>
      </c>
      <c r="B36" s="217"/>
      <c r="C36" s="217"/>
      <c r="D36" s="217"/>
    </row>
    <row r="37" spans="1:4" ht="19.5" customHeight="1">
      <c r="A37" s="138" t="s">
        <v>0</v>
      </c>
      <c r="B37" s="139" t="s">
        <v>80</v>
      </c>
      <c r="C37" s="139" t="s">
        <v>11</v>
      </c>
      <c r="D37" s="1"/>
    </row>
    <row r="38" spans="1:4" ht="19.5" customHeight="1">
      <c r="A38" s="138" t="s">
        <v>4</v>
      </c>
      <c r="B38" s="212" t="s">
        <v>81</v>
      </c>
      <c r="C38" s="212" t="s">
        <v>2</v>
      </c>
      <c r="D38" s="213">
        <v>225694.6</v>
      </c>
    </row>
    <row r="39" spans="1:4" ht="19.5" customHeight="1">
      <c r="A39" s="138" t="s">
        <v>5</v>
      </c>
      <c r="B39" s="212" t="s">
        <v>82</v>
      </c>
      <c r="C39" s="212" t="s">
        <v>2</v>
      </c>
      <c r="D39" s="213">
        <v>9143.0499999999993</v>
      </c>
    </row>
    <row r="40" spans="1:4" ht="19.5" customHeight="1">
      <c r="A40" s="126"/>
      <c r="B40" s="142"/>
      <c r="C40" s="142"/>
      <c r="D40" s="109">
        <f>SUM(D38:D39)</f>
        <v>234837.65</v>
      </c>
    </row>
    <row r="41" spans="1:4" ht="14.5">
      <c r="A41" s="126"/>
      <c r="B41" s="142"/>
      <c r="C41" s="142"/>
      <c r="D41" s="143"/>
    </row>
  </sheetData>
  <mergeCells count="17">
    <mergeCell ref="B1:E1"/>
    <mergeCell ref="F6:F7"/>
    <mergeCell ref="D8:E8"/>
    <mergeCell ref="D9:E9"/>
    <mergeCell ref="D10:E10"/>
    <mergeCell ref="D11:E11"/>
    <mergeCell ref="D6:E7"/>
    <mergeCell ref="A36:D36"/>
    <mergeCell ref="A2:D2"/>
    <mergeCell ref="D12:E12"/>
    <mergeCell ref="A14:D14"/>
    <mergeCell ref="A22:D22"/>
    <mergeCell ref="A29:D29"/>
    <mergeCell ref="B5:C5"/>
    <mergeCell ref="A6:A7"/>
    <mergeCell ref="B6:B7"/>
    <mergeCell ref="C6:C7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7"/>
  <sheetViews>
    <sheetView workbookViewId="0">
      <selection activeCell="B1" sqref="B1:E1"/>
    </sheetView>
  </sheetViews>
  <sheetFormatPr defaultRowHeight="14"/>
  <cols>
    <col min="1" max="1" width="3" customWidth="1"/>
    <col min="2" max="2" width="36.08203125" customWidth="1"/>
    <col min="3" max="3" width="14.08203125" customWidth="1"/>
    <col min="4" max="4" width="9.4140625" customWidth="1"/>
    <col min="5" max="5" width="8.9140625" customWidth="1"/>
    <col min="6" max="6" width="13.1640625" customWidth="1"/>
    <col min="8" max="8" width="9.9140625" style="87" bestFit="1" customWidth="1"/>
    <col min="10" max="10" width="9.9140625" style="87" bestFit="1" customWidth="1"/>
    <col min="11" max="11" width="11.1640625" customWidth="1"/>
  </cols>
  <sheetData>
    <row r="1" spans="1:8" ht="15.5">
      <c r="A1" s="13" t="s">
        <v>3</v>
      </c>
      <c r="B1" s="280" t="s">
        <v>208</v>
      </c>
      <c r="C1" s="216"/>
      <c r="D1" s="216"/>
      <c r="E1" s="216"/>
    </row>
    <row r="2" spans="1:8" ht="15.5">
      <c r="A2" s="262" t="s">
        <v>116</v>
      </c>
      <c r="B2" s="263"/>
      <c r="C2" s="263"/>
      <c r="D2" s="264"/>
    </row>
    <row r="3" spans="1:8" ht="18.5">
      <c r="A3" s="14" t="s">
        <v>28</v>
      </c>
      <c r="B3" s="14"/>
      <c r="C3" s="14"/>
      <c r="D3" s="14"/>
    </row>
    <row r="4" spans="1:8" ht="18.5">
      <c r="A4" s="119"/>
      <c r="B4" s="119"/>
      <c r="C4" s="119"/>
      <c r="D4" s="119"/>
    </row>
    <row r="5" spans="1:8" ht="14.5">
      <c r="B5" s="224" t="s">
        <v>207</v>
      </c>
      <c r="C5" s="224"/>
      <c r="D5" s="28"/>
    </row>
    <row r="6" spans="1:8">
      <c r="A6" s="266" t="s">
        <v>89</v>
      </c>
      <c r="B6" s="266" t="s">
        <v>76</v>
      </c>
      <c r="C6" s="266" t="s">
        <v>90</v>
      </c>
      <c r="D6" s="266" t="s">
        <v>91</v>
      </c>
      <c r="E6" s="266"/>
      <c r="F6" s="266" t="s">
        <v>96</v>
      </c>
    </row>
    <row r="7" spans="1:8">
      <c r="A7" s="266"/>
      <c r="B7" s="266"/>
      <c r="C7" s="266"/>
      <c r="D7" s="266"/>
      <c r="E7" s="266"/>
      <c r="F7" s="266"/>
    </row>
    <row r="8" spans="1:8" ht="29">
      <c r="A8" s="138" t="s">
        <v>4</v>
      </c>
      <c r="B8" s="10" t="s">
        <v>177</v>
      </c>
      <c r="C8" s="136" t="s">
        <v>2</v>
      </c>
      <c r="D8" s="271" t="s">
        <v>107</v>
      </c>
      <c r="E8" s="271"/>
      <c r="F8" s="137">
        <f>D16</f>
        <v>147893.70000000001</v>
      </c>
      <c r="H8"/>
    </row>
    <row r="9" spans="1:8" ht="14.5">
      <c r="A9" s="10"/>
      <c r="B9" s="18" t="s">
        <v>95</v>
      </c>
      <c r="C9" s="19"/>
      <c r="D9" s="272"/>
      <c r="E9" s="272"/>
      <c r="F9" s="101">
        <f>SUM(F8:F8)</f>
        <v>147893.70000000001</v>
      </c>
      <c r="H9"/>
    </row>
    <row r="11" spans="1:8" ht="14.5">
      <c r="A11" s="279" t="s">
        <v>177</v>
      </c>
      <c r="B11" s="279"/>
      <c r="C11" s="279"/>
      <c r="D11" s="279"/>
    </row>
    <row r="12" spans="1:8" ht="14.5">
      <c r="A12" s="145" t="s">
        <v>0</v>
      </c>
      <c r="B12" s="139" t="s">
        <v>1</v>
      </c>
      <c r="C12" s="145" t="s">
        <v>11</v>
      </c>
      <c r="D12" s="27"/>
    </row>
    <row r="13" spans="1:8" ht="14.5">
      <c r="A13" s="145">
        <v>1</v>
      </c>
      <c r="B13" s="169" t="s">
        <v>202</v>
      </c>
      <c r="C13" s="128" t="s">
        <v>2</v>
      </c>
      <c r="D13" s="147">
        <v>99628.98</v>
      </c>
      <c r="E13" s="11"/>
    </row>
    <row r="14" spans="1:8" ht="30" customHeight="1">
      <c r="A14" s="145">
        <v>2</v>
      </c>
      <c r="B14" s="169" t="s">
        <v>203</v>
      </c>
      <c r="C14" s="128" t="s">
        <v>2</v>
      </c>
      <c r="D14" s="215">
        <v>48264.720000000008</v>
      </c>
      <c r="E14" s="11"/>
    </row>
    <row r="15" spans="1:8" ht="13.75" customHeight="1">
      <c r="A15" s="145">
        <v>4</v>
      </c>
      <c r="B15" s="129"/>
      <c r="C15" s="128"/>
      <c r="D15" s="147"/>
      <c r="E15" s="11"/>
      <c r="G15" s="11"/>
    </row>
    <row r="16" spans="1:8" ht="13.75" customHeight="1">
      <c r="A16" s="146"/>
      <c r="D16" s="108">
        <f>SUM(D13:D15)</f>
        <v>147893.70000000001</v>
      </c>
    </row>
    <row r="17" spans="1:8" ht="14.5">
      <c r="A17" s="146"/>
      <c r="D17" s="28"/>
      <c r="H17" s="121"/>
    </row>
  </sheetData>
  <mergeCells count="11">
    <mergeCell ref="B1:E1"/>
    <mergeCell ref="A11:D11"/>
    <mergeCell ref="D6:E7"/>
    <mergeCell ref="F6:F7"/>
    <mergeCell ref="D8:E8"/>
    <mergeCell ref="D9:E9"/>
    <mergeCell ref="A2:D2"/>
    <mergeCell ref="B5:C5"/>
    <mergeCell ref="A6:A7"/>
    <mergeCell ref="B6:B7"/>
    <mergeCell ref="C6:C7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MIG</vt:lpstr>
      <vt:lpstr>SZOK</vt:lpstr>
      <vt:lpstr>OPS</vt:lpstr>
      <vt:lpstr>Biblioteka</vt:lpstr>
      <vt:lpstr>Straz Miejska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Tomasz Markowicz</cp:lastModifiedBy>
  <cp:lastPrinted>2024-10-10T08:31:44Z</cp:lastPrinted>
  <dcterms:created xsi:type="dcterms:W3CDTF">2013-11-04T18:10:50Z</dcterms:created>
  <dcterms:modified xsi:type="dcterms:W3CDTF">2024-11-04T10:10:23Z</dcterms:modified>
</cp:coreProperties>
</file>