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ebastiank\AppData\Local\Microsoft\Windows\INetCache\Content.Outlook\7KIZI6JN\"/>
    </mc:Choice>
  </mc:AlternateContent>
  <xr:revisionPtr revIDLastSave="0" documentId="13_ncr:1_{47599F4D-3185-4639-A7B9-D732E90CD1F9}" xr6:coauthVersionLast="47" xr6:coauthVersionMax="47" xr10:uidLastSave="{00000000-0000-0000-0000-000000000000}"/>
  <bookViews>
    <workbookView xWindow="-110" yWindow="-110" windowWidth="25820" windowHeight="15620" xr2:uid="{00000000-000D-0000-FFFF-FFFF00000000}"/>
  </bookViews>
  <sheets>
    <sheet name="Szkola w Korycinie" sheetId="9" r:id="rId1"/>
  </sheets>
  <definedNames>
    <definedName name="_xlnm._FilterDatabase" localSheetId="0" hidden="1">'Szkola w Korycinie'!$A$1:$M$78</definedName>
    <definedName name="_xlnm.Print_Area" localSheetId="0">'Szkola w Korycinie'!$A$1:$M$78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9" l="1"/>
  <c r="I76" i="9"/>
  <c r="J66" i="9"/>
  <c r="J52" i="9"/>
  <c r="J53" i="9"/>
  <c r="J54" i="9"/>
  <c r="J55" i="9"/>
  <c r="J56" i="9"/>
  <c r="J57" i="9"/>
  <c r="J58" i="9"/>
  <c r="J59" i="9"/>
  <c r="J60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" i="9"/>
  <c r="J39" i="9"/>
  <c r="J40" i="9"/>
  <c r="J41" i="9"/>
  <c r="J42" i="9"/>
  <c r="J43" i="9"/>
  <c r="J44" i="9"/>
  <c r="J45" i="9"/>
  <c r="J46" i="9"/>
  <c r="J48" i="9"/>
  <c r="J49" i="9"/>
  <c r="J50" i="9"/>
  <c r="J62" i="9"/>
  <c r="J63" i="9"/>
  <c r="J64" i="9"/>
  <c r="J65" i="9"/>
  <c r="J68" i="9"/>
  <c r="J69" i="9"/>
  <c r="J70" i="9"/>
  <c r="J71" i="9"/>
  <c r="J72" i="9"/>
  <c r="J73" i="9"/>
  <c r="J74" i="9"/>
  <c r="J75" i="9"/>
  <c r="M66" i="9" l="1"/>
  <c r="M64" i="9" l="1"/>
  <c r="M65" i="9"/>
  <c r="M68" i="9"/>
  <c r="M62" i="9"/>
  <c r="M69" i="9"/>
  <c r="M70" i="9"/>
  <c r="M63" i="9"/>
  <c r="M71" i="9"/>
  <c r="M59" i="9"/>
  <c r="M60" i="9"/>
  <c r="M49" i="9"/>
  <c r="M43" i="9"/>
  <c r="M50" i="9"/>
  <c r="M44" i="9"/>
  <c r="M52" i="9"/>
  <c r="M48" i="9"/>
  <c r="M53" i="9"/>
  <c r="M54" i="9"/>
  <c r="M55" i="9"/>
  <c r="M56" i="9"/>
  <c r="M57" i="9"/>
  <c r="M58" i="9"/>
  <c r="M42" i="9"/>
  <c r="M45" i="9"/>
  <c r="M46" i="9"/>
  <c r="M37" i="9"/>
  <c r="M39" i="9"/>
  <c r="M40" i="9"/>
  <c r="M41" i="9"/>
  <c r="M36" i="9"/>
  <c r="M26" i="9"/>
  <c r="M27" i="9"/>
  <c r="M28" i="9"/>
  <c r="M29" i="9"/>
  <c r="M30" i="9"/>
  <c r="M31" i="9"/>
  <c r="M32" i="9"/>
  <c r="M35" i="9"/>
  <c r="M33" i="9"/>
  <c r="M34" i="9"/>
  <c r="M15" i="9"/>
  <c r="M16" i="9"/>
  <c r="M17" i="9"/>
  <c r="M18" i="9"/>
  <c r="M19" i="9"/>
  <c r="M20" i="9"/>
  <c r="M7" i="9"/>
  <c r="M21" i="9"/>
  <c r="M4" i="9"/>
  <c r="M8" i="9"/>
  <c r="M22" i="9"/>
  <c r="M23" i="9"/>
  <c r="M24" i="9"/>
  <c r="M25" i="9"/>
  <c r="M5" i="9"/>
  <c r="M6" i="9"/>
  <c r="M9" i="9"/>
  <c r="M10" i="9"/>
  <c r="M12" i="9"/>
  <c r="M11" i="9"/>
  <c r="M13" i="9"/>
  <c r="M14" i="9"/>
  <c r="M74" i="9"/>
  <c r="M73" i="9"/>
  <c r="M75" i="9"/>
  <c r="M72" i="9"/>
  <c r="M3" i="9"/>
  <c r="M76" i="9" l="1"/>
  <c r="M77" i="9" l="1"/>
  <c r="M78" i="9" s="1"/>
</calcChain>
</file>

<file path=xl/sharedStrings.xml><?xml version="1.0" encoding="utf-8"?>
<sst xmlns="http://schemas.openxmlformats.org/spreadsheetml/2006/main" count="315" uniqueCount="200">
  <si>
    <t>SUMA NETTO</t>
  </si>
  <si>
    <t>VAT(23%)</t>
  </si>
  <si>
    <t>SUMA BRUTTO</t>
  </si>
  <si>
    <t>Długość</t>
  </si>
  <si>
    <t>Szerokość</t>
  </si>
  <si>
    <t>Wysokość</t>
  </si>
  <si>
    <t>Model</t>
  </si>
  <si>
    <t>Producent</t>
  </si>
  <si>
    <t>Ilość</t>
  </si>
  <si>
    <t>L.P.</t>
  </si>
  <si>
    <t>NAZWA</t>
  </si>
  <si>
    <t xml:space="preserve">CENA NETTO </t>
  </si>
  <si>
    <t>WARTOŚĆ NETTO</t>
  </si>
  <si>
    <t>RedFox</t>
  </si>
  <si>
    <t/>
  </si>
  <si>
    <t>1.</t>
  </si>
  <si>
    <t>2.</t>
  </si>
  <si>
    <t>RM Gastro</t>
  </si>
  <si>
    <t>RM Multi</t>
  </si>
  <si>
    <t>Komat</t>
  </si>
  <si>
    <t>3.</t>
  </si>
  <si>
    <t>4.</t>
  </si>
  <si>
    <t>5.</t>
  </si>
  <si>
    <t>6.</t>
  </si>
  <si>
    <t>KUCHNIA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</si>
  <si>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</si>
  <si>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</si>
  <si>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</si>
  <si>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</si>
  <si>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</si>
  <si>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</si>
  <si>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</si>
  <si>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</si>
  <si>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</si>
  <si>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</si>
  <si>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</si>
  <si>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</si>
  <si>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</si>
  <si>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</si>
  <si>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</si>
  <si>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</si>
  <si>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</si>
  <si>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</si>
  <si>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</si>
  <si>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</si>
  <si>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</si>
  <si>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</si>
  <si>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</si>
  <si>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</si>
  <si>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</si>
  <si>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Zasilanie [V/gaz]</t>
  </si>
  <si>
    <t>Moc [kW]</t>
  </si>
  <si>
    <t>Wartość mocy</t>
  </si>
  <si>
    <t xml:space="preserve">Okap przyścienny nawiewno - wyciągowy
* łapacze tłuszczu i oswietlenie 
* wykonanie ze stali AISI 304
* blacha grubości minimum 1 mm </t>
  </si>
  <si>
    <t>KOT-520</t>
  </si>
  <si>
    <r>
      <t xml:space="preserve">﻿Piec 10x GN 1/1 iniekcyjny
* wytwarzanie pary injekcyjne
* zakres T : 30-300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scheme val="minor"/>
      </rPr>
      <t>C
* poprzeczny układ prowadnic
* 1000 programów / do 20 kroków w każdym programie
* minimum 8" panel dotykowy
* potrójna szyba w drzwiach
* rekuperator
* antybakteryjna rączka
* sonda 6-punktowa i prysznic</t>
    </r>
  </si>
  <si>
    <t>B 1011 i</t>
  </si>
  <si>
    <t>Podstawa - 16 prowadnic GN 1/1
* wykonanie ze stali AISI 304</t>
  </si>
  <si>
    <t>ST 1116</t>
  </si>
  <si>
    <t>Zmiękczacz automatyczny
* regeneracja czasowa
* ilość złoża minimum 5 l 
* zbiornik soli minimum 20 kg</t>
  </si>
  <si>
    <t>R - 8B</t>
  </si>
  <si>
    <t xml:space="preserve">Patelnia multifunkcyjna 2x 49l
* 12" dotykowy panel sterowania
* Sonda 4-punktowa i zwijany prysznic
* Podwójnie spawane dno 
* Usuwanie nadmiary pary przez otwór w środku pokrywy
* Osobny silnik podnoszenia koszy
* Automatyczna sygnalizacja zawieszenia ramienia od koszy
* Możliwość gotowania w koszach przy zamkniętej pokrywie
* Grubość wykonania z stali minimum 3mm
* Pamięć na minimum 600 programów po minimum 10kroków </t>
  </si>
  <si>
    <t>101 DM</t>
  </si>
  <si>
    <t>Kuchnia indukcyjna elektryczna wpuszczana w blat</t>
  </si>
  <si>
    <t>PCID - 68 ET</t>
  </si>
  <si>
    <t>Stół przyścienny z półką 
* wykonanie ze stali AISI 304
* blacha grubości minimum 1 mm 
* rant tylny i boczne, prawy dopasowany do urządzenia multifunkcyjnego
* wycięcie na kuchnie indukcyjną i sterowanie do niej w panelu przednim</t>
  </si>
  <si>
    <t>KST-003</t>
  </si>
  <si>
    <t>Stół przyścienny z półką 
* wykonanie ze stali AISI 304
* blacha grubości minimum 1 mm 
* rant lewy z wycięciem wg pomiarów</t>
  </si>
  <si>
    <t>Stół ze zlewem i półką 
* wykonanie ze stali AISI 304
* blacha grubości minimum 1,5 mm</t>
  </si>
  <si>
    <t>KST-102</t>
  </si>
  <si>
    <t>Bateria z giętkim kranem</t>
  </si>
  <si>
    <t>BSP</t>
  </si>
  <si>
    <t>Kosz jezdny na odpady z pokrywą
* wykonanie ze stali nierdzewnej</t>
  </si>
  <si>
    <t>Ø 530</t>
  </si>
  <si>
    <t>KO - 90</t>
  </si>
  <si>
    <t>Regał perforowany 
* wykonanie ze stali AISI 304
* blacha grubości minimum 1 mm</t>
  </si>
  <si>
    <t>KRT-314</t>
  </si>
  <si>
    <t xml:space="preserve">Okap przyścienny kondensacyjny nad zmywarki 
* wykonanie ze stali AISI 304
* blacha grubości minimum 1 mm </t>
  </si>
  <si>
    <t>KOT-504K</t>
  </si>
  <si>
    <t xml:space="preserve">Zmywarka do garnków
* 4 programy standardowe (cykle: 120”, 240”, 360”, 720”) + 4 programy specjalne
* wymiary nierdzewnego kosza: 500 x 600 mm (możliwość używania koszy 500 x 500 mm)
* wysokość otworu drzwi: 405 mm
* dwupłaszczowa obudowa
* zużycie wody: 2,4 l/cykl
* bojler atmosferyczny z pompą płukania
* sterowanie elektroniczne - inteligentny panel sterowania
* podgląd temperatury mycia i płukania oraz innych parametrów pracy na wyświetlaczu
* autodiagnostyczny system wykrywania usterek z komunikatorem błędów
* termostop - gwarantowana temperatura płukania wg HACCP
* program samoczyszczenia
* dozownik środka myjącego i płuczącego sterowany czasowo
* pompa odpływu
</t>
  </si>
  <si>
    <t>S97 P ABT</t>
  </si>
  <si>
    <t>Stół z basenem  h=400
* wykonanie ze stali AISI 304
* blacha grubości minimum 1,5 mm
* zaokraglone krawędzie komory R20</t>
  </si>
  <si>
    <t>KBT-161</t>
  </si>
  <si>
    <t>﻿Spryskiwacz Profi line z baterią stołową i wylewką</t>
  </si>
  <si>
    <t>DOC - 3 PL</t>
  </si>
  <si>
    <t xml:space="preserve">Stół przyścienny z półką 
* wykonanie ze stali AISI 304
* blacha grubości minimum 1 mm </t>
  </si>
  <si>
    <t>﻿﻿Bemar jezdny 4-komorowy
* sterowanie na dłuższym boku
* pojemność: 4x GN 1/1-200 (mm)
* zakres temperatur: 30 - 90°C
* tłoczone komory
* niezależne sterowanie komór 
* kran spustowy do każdej komory
* wykonanie nierdzewne
* grzałka zamontowana pod wzmocnionym dnem komory
* kontrolka włączenia i grzania
* 4 koła skrętne (2 z hamulcem)
* dolna półka</t>
  </si>
  <si>
    <t>BMPD 4120</t>
  </si>
  <si>
    <t>Stół przyścienny z półką 
* wykonanie ze stali AISI 304
* blacha grubości minimum 1 mm 
* rant tylny i prawy</t>
  </si>
  <si>
    <t xml:space="preserve"> Umywalka z włącznikiem kolanowym 
* wykonanie ze stali AISI 304
* blacha grubości minimum 1 mm </t>
  </si>
  <si>
    <t>KUT-174</t>
  </si>
  <si>
    <t xml:space="preserve">Stół ze zlewem i półką 
* wykonanie ze stali AISI 304
* blacha grubości minimum 1,5 mm </t>
  </si>
  <si>
    <t xml:space="preserve">Półka wisząca podwójna przestawna 
* wykonanie ze stali AISI 304
* blacha grubości minimum 1 mm </t>
  </si>
  <si>
    <t>KPT-093</t>
  </si>
  <si>
    <t>Stół przyścienny z półką 
* wykonanie ze stali AISI 304
* blacha grubości minimum 1 mm 
* rant tylny i lewy</t>
  </si>
  <si>
    <t xml:space="preserve">Stół przyścienny 
* wykonanie ze stali AISI 304
* blacha grubości minimum 1 mm </t>
  </si>
  <si>
    <t>KST-002</t>
  </si>
  <si>
    <t>﻿Stół chłodniczy - 2 drzwi, 
* rant tylny
* wykonanie ze stali nierdzewnej
* cyfrowe sterowanie
* ilość drzwi: 2
* agregat chłodniczy zamontowany z prawej strony urządzenia
* 1 półka rusztowa GN1/1 z możliwością regulacji na każde drzwi
* zużycie energii: 1,5 kWh/dobę</t>
  </si>
  <si>
    <t>MNT 2DR</t>
  </si>
  <si>
    <t xml:space="preserve">Stół przyścienny z półką 1700 700 900
* wykonanie ze stali AISI 304
* blacha grubości minimum 1 mm </t>
  </si>
  <si>
    <t>KST-141</t>
  </si>
  <si>
    <r>
      <t xml:space="preserve">Szafa chłodnicza - 130 l, nierdzewna
* zakres T 0 / +10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scheme val="minor"/>
      </rPr>
      <t>C
* chłodzenie dynamiczne
* sterownik elektroniczny
* automatyczne rozmrażanie
* zamek drzwi
* 2 przestawne ruszty 478 x 405 mm (wym. roboczy 458 x 375 mm)
* kółka z tyłu</t>
    </r>
  </si>
  <si>
    <t>DRR 200 S</t>
  </si>
  <si>
    <t>Stół centralny z półką 
* wykonanie ze stali AISI 304
* blacha grubości minimum 1 mm 
* współny blat ze stołem chłodniczym</t>
  </si>
  <si>
    <t>KST-008</t>
  </si>
  <si>
    <t>Stół chłodniczy - 2 drzwi
* wykonanie ze stali AISI 304
* blacha grubości minimum 1 mm 
* współny blat ze stołem centralnym</t>
  </si>
  <si>
    <t>KTC-810</t>
  </si>
  <si>
    <t xml:space="preserve">Nadstawka podwójna nad stół 
* wykonanie ze stali AISI 304
* blacha grubości minimum 1 mm </t>
  </si>
  <si>
    <t>KNT-062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</si>
  <si>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</si>
  <si>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</si>
  <si>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</si>
  <si>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</si>
  <si>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</si>
  <si>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</si>
  <si>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</si>
  <si>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</si>
  <si>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</si>
  <si>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</si>
  <si>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 xml:space="preserve"> Szafa przelotowa z drzwiami suwanymi 
* wykonanie ze stali AISI 304
* blacha grubości minimum 1 mm 
* uchwyty drzwi wykonane z poszycia</t>
  </si>
  <si>
    <t>KDT-208</t>
  </si>
  <si>
    <t xml:space="preserve">KST-154 Stół wyładowczy do zmywarki 700
* wykonanie ze stali AISI 304
* blacha grubości minimum 1,5 mm </t>
  </si>
  <si>
    <t>KST-154</t>
  </si>
  <si>
    <t>TT112 REC ABT ﻿﻿Zmywarka kapturowa z rekuperacją
* 3 programy standardowe (cykle: 60”, 90”, 180”) + 9 programów specjalnych
* wymiary kosza: 500 x 500 mm
* wysokość otworu drzwi: 465 mm
* dwupłaszczowa obudowa
* zużycie wody: 2,2 l/cykl
* ramiona górne i dolne ze stali nierdzewnej
* sterowanie elektroniczne - panel sterowania umieszczony na górnej części kaptura
* podgląd temperatury mycia i płukania oraz innych parametrów pracy na wyświetlaczu
* licznik cykli mycia
* autodiagnostyczny system wykrywania usterek z komunikatorem błędów
* bojler atmosferyczny z pompą wzmacniającą ciśnienie płukania
* termostop - gwarantowana temperatura płukania wg HACCP
* softstart - system płynnego zwiększania ciśnienia przy rozpoczęciu mycia
* system oszczędzania energii w czasie nieużywania zmywarki
* tłoczona wanna z nierdzewnymi filtrami + potrójny filtr odpływu
* automatyczny start po zamknięciu kaptura
* program samoczyszczenia
* dozownik środka myjącego i płuczącego sterowany czasowo
* kontrolki pracy i grzania
* regulowany termostat bojlera
* wbudowana pompa odpływu</t>
  </si>
  <si>
    <t>TT112 REC ABT</t>
  </si>
  <si>
    <t xml:space="preserve">KST-151 Stół załadowczy ze zlewem , otworem na odpdki do zmywarki 1900
* wykonanie ze stali AISI 304
* blacha grubości minimum 1,5 mm </t>
  </si>
  <si>
    <t>KST-151</t>
  </si>
  <si>
    <t>Spryskiwacz Profi line z baterią stołową i wylewką</t>
  </si>
  <si>
    <t>ZMYWALNIA</t>
  </si>
  <si>
    <t>2.1</t>
  </si>
  <si>
    <t>2.2</t>
  </si>
  <si>
    <t>2.3</t>
  </si>
  <si>
    <t>2.4</t>
  </si>
  <si>
    <t>2.5</t>
  </si>
  <si>
    <t>2.6</t>
  </si>
  <si>
    <t>2.7</t>
  </si>
  <si>
    <t>2.8</t>
  </si>
  <si>
    <t>Szafa chłodnicza - 570 l, nierdzewna
* chłodzenie dynamiczne
* sterownik elektroniczny
* automatyczne rozmrażanie
* zamek drzwi + łatwo wymienna uszczelka drzwi
* 4 przestawne ruszty 657 x 503 mm (wym. roboczy 635 x 470 mm)
* możliwość umieszczenia GN 2/1 lub dodatkowej półki
* regulowane nóżki z przodu / kółka z tyłu</t>
  </si>
  <si>
    <t>DRR 600 S</t>
  </si>
  <si>
    <t>Regał systemowy wolnostojący  4 poziomowy aluminiowo-polietylenowy
* mozliwość użycia pojemników GN zamiast półek</t>
  </si>
  <si>
    <t>191.</t>
  </si>
  <si>
    <t>Regał systemowy narożny  4 poziomowy aluminiowo-polietylenowy
* mozliwość użycia pojemników GN zamiast półek</t>
  </si>
  <si>
    <t>312.</t>
  </si>
  <si>
    <t>3.1</t>
  </si>
  <si>
    <t>3.2</t>
  </si>
  <si>
    <t>3.3</t>
  </si>
  <si>
    <t>MAGAZYN WARZYW I OWOCÓW</t>
  </si>
  <si>
    <t>KOMUNIKACJA</t>
  </si>
  <si>
    <t>4.1</t>
  </si>
  <si>
    <t>Szafa magazynowa z drzwiami skrzydłowymi 
* wykonanie ze stali AISI 304
* blacha grubości minimum 1 mm 
* uchwyty drzwi wykonane z poszycia</t>
  </si>
  <si>
    <t>KDT-207</t>
  </si>
  <si>
    <t>4.2</t>
  </si>
  <si>
    <t>﻿Szafa chłodnicza dwudrzwiowa GN 2/1 - 1300 l
* zakres T -2 /+8oC
* obudowa oraz wnętrze w całości wykonane z blachy nierdzewnej
* elektroniczne sterowanie z cyfrowym wyświetlaczem temperatury
* wyłącznik wentylatora po otwarciu drzwi
* chłodzenie nawiewowe (wymuszone wentylatorem)
* automatyczne odszranianie
* automatyczne odparowanie skroplin
* półki rusztowe GN 2/1 (metalowe plastyfikowane)
* samozamykające się drzwi
* zamek drzwi na klucz
* regulowane nogi w zakresie do 50 mm</t>
  </si>
  <si>
    <t>MN-1300</t>
  </si>
  <si>
    <t>4.3</t>
  </si>
  <si>
    <t>MF 1300 ﻿Szafa mroźnicza GN 2/1 - 1300 l
* zakres T -2 /+8oC
* obudowa oraz wnętrze w całości wykonane z blachy nierdzewnej
* elektroniczne sterowanie z cyfrowym wyświetlaczem temperatury
* wyłącznik wentylatora po otwarciu drzwi
* chłodzenie nawiewowe (wymuszone wentylatorem)
* automatyczne odszranianie
* automatyczne odparowanie skroplin
* półki rusztowe GN 2/1 (metalowe plastyfikowane)
* samozamykające się drzwi
* zamek drzwi na klucz
* regulowane nogi w zakresie do 50 mm
* czynnik chłodniczy: R290
* klasa klimatyczna: 5</t>
  </si>
  <si>
    <t>MF-1300</t>
  </si>
  <si>
    <t>4.4</t>
  </si>
  <si>
    <t>4.5</t>
  </si>
  <si>
    <t>﻿Waga magazynowa 150 kg
* możliwość zasilania z sieci lub wewnętrznego akumulatora
*  podświetlany wyświetlacz LCD (wyświetlanie masy)
* możliwość stosowania w temperaturach od -10 do +40°C
* klawiatura membranowa, wodoszczelna -umieszczona na głowicy poniżej wyświetlacza
* możliwość zamontowania głowicy na stalowym wysięgniku wagi lub umieszczenia jej w dowolnym
miejscu za pomocą dołączonego kabla - 1,5 m
* funkcja tarowania, zerowania, programowania limitów, liczenia sztuk
* wymiary platformy: 420 x 520 mm
* waga posiada legalizację</t>
  </si>
  <si>
    <t>WM 150</t>
  </si>
  <si>
    <t>4.6</t>
  </si>
  <si>
    <t xml:space="preserve"> Stół z komorą higieniczną i półką 
* wykonanie ze stali AISI 304
* blacha grubości minimum 1,5 mm 
* rant tylny i lewy</t>
  </si>
  <si>
    <t>4.7</t>
  </si>
  <si>
    <t>00018271</t>
  </si>
  <si>
    <t>Bateria zlewozmywakowa</t>
  </si>
  <si>
    <t>4.8</t>
  </si>
  <si>
    <t>Szafa porządkowa z wbudowaną umywalką 
* wykonanie ze stali AISI 304
* blacha grubości minimum 1 mm 
* uchwyty drzwi wykonane z poszycia</t>
  </si>
  <si>
    <t>KDT-201</t>
  </si>
  <si>
    <t>4.9</t>
  </si>
  <si>
    <t>Bateria z prysznicem</t>
  </si>
  <si>
    <t>BSV-1</t>
  </si>
  <si>
    <t xml:space="preserve">OBRÓBKA WSTĘPNA JAJ </t>
  </si>
  <si>
    <t>5.1</t>
  </si>
  <si>
    <t>5.2</t>
  </si>
  <si>
    <t>5.3</t>
  </si>
  <si>
    <t>5.4</t>
  </si>
  <si>
    <t>5.5</t>
  </si>
  <si>
    <t xml:space="preserve"> Naświetlacz bakteriobójczy do jaj
* wykonanie ze stali nierdzewnej
* dezynfekuje jednorazowo do 30 sztuk jaj
* długość trwania cyklu - 90 s
* klasa ochronności - IP20
* trwałość promienników UV - 7500 godzin</t>
  </si>
  <si>
    <t>RM - NJ2</t>
  </si>
  <si>
    <t>OBRÓBKA WSTĘPNA WARZYW</t>
  </si>
  <si>
    <t>6.1</t>
  </si>
  <si>
    <t>6.2</t>
  </si>
  <si>
    <t>6.3</t>
  </si>
  <si>
    <t>6.4</t>
  </si>
  <si>
    <t>6.5</t>
  </si>
  <si>
    <t>6.6</t>
  </si>
  <si>
    <t>6.7</t>
  </si>
  <si>
    <t>6.8</t>
  </si>
  <si>
    <t>﻿Obieraczka nierdzewna do ziemniaków
* wykonana ze stali nierdzewnej
* prosta obsługa
* powierzchnia wnętrza walca i dna pokryta materiałem ściernym
* nastawianie czasu pracy
* wyłącznik bezpieczeństwa w górnej pokrywie
* zawór wody
* wydajność - 200-300 kg / h (przy założeniu, że cały proces załadunku, obierania i opróżnienia trwa
max. 3 min)</t>
  </si>
  <si>
    <t>C/E PP10T</t>
  </si>
  <si>
    <t>﻿﻿Separator do obierzyn
* montowany pod obieraczką
* wykonany ze stali nierdzewnej</t>
  </si>
  <si>
    <t>LS 3N</t>
  </si>
  <si>
    <t xml:space="preserve"> Stół przyścienny 
* wykonanie ze stali AISI 304
* blacha grubości minimum 1 mm 
* rant tylny i lewy</t>
  </si>
  <si>
    <t>Retigo</t>
  </si>
  <si>
    <t>RM Regały</t>
  </si>
  <si>
    <t>Armatura</t>
  </si>
  <si>
    <t>Stół z basenem  h=400
* wykonanie ze stali AISI 304
* blacha grubości minimum 1,5 mm
* zaokraglone krawędzie komory R20
* blat przestający nad uzdatniacz</t>
  </si>
  <si>
    <t>SUMA MOCY 230V</t>
  </si>
  <si>
    <t>SUMA MOCY 400V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</si>
</sst>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4" xfId="0" applyBorder="1" applyAlignment="1">
      <alignment horizontal="center" vertical="center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4" fontId="2" fillId="2" borderId="4" xfId="0" applyNumberFormat="1" applyFont="1" applyFill="1" applyBorder="1" applyAlignment="1" applyProtection="1">
      <alignment horizontal="center" vertical="center"/>
      <protection locked="0"/>
    </xf>
    <xf numFmtId="4" fontId="2" fillId="2" borderId="4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64" fontId="0" fillId="0" borderId="3" xfId="0" applyNumberFormat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64" fontId="0" fillId="0" borderId="4" xfId="0" applyNumberForma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/>
      <protection locked="0"/>
    </xf>
    <xf numFmtId="4" fontId="2" fillId="2" borderId="5" xfId="0" applyNumberFormat="1" applyFont="1" applyFill="1" applyBorder="1" applyAlignment="1" applyProtection="1">
      <alignment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 applyProtection="1">
      <alignment horizontal="center" vertical="center"/>
      <protection hidden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49" fontId="8" fillId="2" borderId="4" xfId="0" applyNumberFormat="1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 applyProtection="1">
      <alignment horizontal="center" vertical="center"/>
      <protection hidden="1"/>
    </xf>
    <xf numFmtId="164" fontId="8" fillId="2" borderId="4" xfId="0" applyNumberFormat="1" applyFont="1" applyFill="1" applyBorder="1" applyAlignment="1" applyProtection="1">
      <alignment horizontal="center" vertical="center"/>
      <protection hidden="1"/>
    </xf>
  </cellXfs>
  <cellStyles count="1">
    <cellStyle name="Normalny" xfId="0" builtinId="0"/>
  </cellStyles>
  <dxfs count="36">
    <dxf>
      <font>
        <color rgb="FF9C0006"/>
      </font>
      <fill>
        <patternFill>
          <bgColor rgb="FFFFC7CE"/>
        </patternFill>
      </fill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font>
        <color rgb="FF006400"/>
      </font>
    </dxf>
    <dxf>
      <font>
        <color rgb="FFFF0000"/>
      </font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numFmt numFmtId="0" formatCode="General"/>
    </dxf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alignment horizontal="center" textRotation="0" wrapText="0" indent="0" justifyLastLine="0" shrinkToFit="0" readingOrder="0"/>
      <protection locked="0" hidden="0"/>
    </dxf>
    <dxf>
      <numFmt numFmtId="0" formatCode="General"/>
      <alignment horizontal="center" textRotation="0" wrapText="0" indent="0" justifyLastLine="0" shrinkToFit="0" readingOrder="0"/>
      <protection locked="0" hidden="0"/>
    </dxf>
    <dxf>
      <alignment horizontal="center" textRotation="0" wrapText="0" indent="0" justifyLastLine="0" shrinkToFit="0" readingOrder="0"/>
      <protection locked="0" hidden="0"/>
    </dxf>
    <dxf>
      <protection locked="0" hidden="0"/>
    </dxf>
    <dxf>
      <numFmt numFmtId="30" formatCode="@"/>
      <alignment horizontal="center" textRotation="0" wrapText="0" indent="0" justifyLastLine="0" shrinkToFit="0" readingOrder="0"/>
      <protection locked="0" hidden="0"/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6242" displayName="Tabela6242" ref="A1:M78" totalsRowShown="0" headerRowDxfId="35" dataDxfId="34">
  <autoFilter ref="A1:M78" xr:uid="{00000000-0009-0000-0100-000001000000}"/>
  <tableColumns count="13">
    <tableColumn id="1" xr3:uid="{00000000-0010-0000-0000-000001000000}" name="L.P." dataDxfId="33"/>
    <tableColumn id="2" xr3:uid="{00000000-0010-0000-0000-000002000000}" name="NAZWA" dataDxfId="32"/>
    <tableColumn id="3" xr3:uid="{00000000-0010-0000-0000-000003000000}" name="Długość" dataDxfId="31"/>
    <tableColumn id="4" xr3:uid="{00000000-0010-0000-0000-000004000000}" name="Szerokość" dataDxfId="30">
      <calculatedColumnFormula>750+150</calculatedColumnFormula>
    </tableColumn>
    <tableColumn id="5" xr3:uid="{00000000-0010-0000-0000-000005000000}" name="Wysokość" dataDxfId="29"/>
    <tableColumn id="6" xr3:uid="{00000000-0010-0000-0000-000006000000}" name="Model" dataDxfId="28"/>
    <tableColumn id="7" xr3:uid="{00000000-0010-0000-0000-000007000000}" name="Producent" dataDxfId="27"/>
    <tableColumn id="33" xr3:uid="{20E01EEF-2F8F-4D9C-884D-D70331E3E8AE}" name="Zasilanie [V/gaz]"/>
    <tableColumn id="32" xr3:uid="{43C2FB39-2757-462E-9859-42E161CF97B7}" name="Moc [kW]"/>
    <tableColumn id="11" xr3:uid="{03B4DCC1-D84A-4138-8C48-59C3A0A5DFAD}" name="Wartość mocy" dataDxfId="26">
      <calculatedColumnFormula>Tabela6242[[#This Row],[Ilość]]*Tabela6242[[#This Row],[Moc '[kW']]]</calculatedColumnFormula>
    </tableColumn>
    <tableColumn id="8" xr3:uid="{00000000-0010-0000-0000-000008000000}" name="Ilość" dataDxfId="25"/>
    <tableColumn id="28" xr3:uid="{00000000-0010-0000-0000-00001C000000}" name="CENA NETTO " dataDxfId="24">
      <calculatedColumnFormula>IF(#REF!&gt;0,#REF!-#REF!*#REF!,#REF!)</calculatedColumnFormula>
    </tableColumn>
    <tableColumn id="27" xr3:uid="{00000000-0010-0000-0000-00001B000000}" name="WARTOŚĆ NETTO" dataDxfId="23">
      <calculatedColumnFormula>Tabela6242[[#This Row],[CENA NETTO ]]*Tabela6242[[#This Row],[Ilość]]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78"/>
  <sheetViews>
    <sheetView tabSelected="1" view="pageBreakPreview" topLeftCell="B65" zoomScale="70" zoomScaleNormal="55" zoomScaleSheetLayoutView="70" workbookViewId="0">
      <selection activeCell="W5" sqref="W5"/>
    </sheetView>
  </sheetViews>
  <sheetFormatPr defaultColWidth="8.7265625" defaultRowHeight="14.5" x14ac:dyDescent="0.35"/>
  <cols>
    <col min="1" max="1" width="10.1796875" style="20" bestFit="1" customWidth="1"/>
    <col min="2" max="2" width="72" style="21" customWidth="1"/>
    <col min="3" max="3" width="13.54296875" style="21" customWidth="1"/>
    <col min="4" max="4" width="15" style="21" customWidth="1"/>
    <col min="5" max="5" width="15.453125" style="21" customWidth="1"/>
    <col min="6" max="6" width="18.81640625" style="21" customWidth="1"/>
    <col min="7" max="9" width="16.26953125" style="21" customWidth="1"/>
    <col min="10" max="10" width="16.26953125" style="21" hidden="1" customWidth="1"/>
    <col min="11" max="11" width="10.1796875" style="21" bestFit="1" customWidth="1"/>
    <col min="12" max="12" width="20.81640625" style="21" customWidth="1"/>
    <col min="13" max="13" width="20" style="21" customWidth="1"/>
    <col min="14" max="16384" width="8.7265625" style="7"/>
  </cols>
  <sheetData>
    <row r="1" spans="1:13" x14ac:dyDescent="0.35">
      <c r="A1" s="2" t="s">
        <v>9</v>
      </c>
      <c r="B1" s="3" t="s">
        <v>10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50</v>
      </c>
      <c r="I1" s="4" t="s">
        <v>51</v>
      </c>
      <c r="J1" s="4" t="s">
        <v>52</v>
      </c>
      <c r="K1" s="4" t="s">
        <v>8</v>
      </c>
      <c r="L1" s="4" t="s">
        <v>11</v>
      </c>
      <c r="M1" s="5" t="s">
        <v>12</v>
      </c>
    </row>
    <row r="2" spans="1:13" s="13" customFormat="1" x14ac:dyDescent="0.35">
      <c r="A2" s="8" t="s">
        <v>15</v>
      </c>
      <c r="B2" s="9" t="s">
        <v>24</v>
      </c>
      <c r="C2" s="10"/>
      <c r="D2" s="10"/>
      <c r="E2" s="10"/>
      <c r="F2" s="10" t="s">
        <v>14</v>
      </c>
      <c r="G2" s="10" t="s">
        <v>14</v>
      </c>
      <c r="H2" s="10"/>
      <c r="I2" s="10"/>
      <c r="J2" s="10"/>
      <c r="K2" s="11" t="s">
        <v>14</v>
      </c>
      <c r="L2" s="24" t="s">
        <v>14</v>
      </c>
      <c r="M2" s="12" t="s">
        <v>14</v>
      </c>
    </row>
    <row r="3" spans="1:13" s="13" customFormat="1" ht="58" x14ac:dyDescent="0.35">
      <c r="A3" s="25" t="s">
        <v>25</v>
      </c>
      <c r="B3" s="30" t="s">
        <v>53</v>
      </c>
      <c r="C3" s="1">
        <v>500</v>
      </c>
      <c r="D3" s="1">
        <v>1200</v>
      </c>
      <c r="E3" s="1">
        <v>450</v>
      </c>
      <c r="F3" s="1" t="s">
        <v>54</v>
      </c>
      <c r="G3" s="1" t="s">
        <v>19</v>
      </c>
      <c r="H3" s="1">
        <v>230</v>
      </c>
      <c r="I3" s="1">
        <v>0.1</v>
      </c>
      <c r="J3" s="1">
        <f>Tabela6242[[#This Row],[Ilość]]*Tabela6242[[#This Row],[Moc '[kW']]]</f>
        <v>0.1</v>
      </c>
      <c r="K3" s="29">
        <v>1</v>
      </c>
      <c r="L3" s="26">
        <v>17442</v>
      </c>
      <c r="M3" s="22">
        <f>IFERROR(Tabela6242[[#This Row],[CENA NETTO ]]*Tabela6242[[#This Row],[Ilość]],0)</f>
        <v>17442</v>
      </c>
    </row>
    <row r="4" spans="1:13" s="13" customFormat="1" ht="147" x14ac:dyDescent="0.35">
      <c r="A4" s="25" t="s">
        <v>26</v>
      </c>
      <c r="B4" s="30" t="s">
        <v>55</v>
      </c>
      <c r="C4" s="1">
        <v>933</v>
      </c>
      <c r="D4" s="1">
        <v>867</v>
      </c>
      <c r="E4" s="1">
        <v>1080</v>
      </c>
      <c r="F4" s="1" t="s">
        <v>56</v>
      </c>
      <c r="G4" s="1" t="s">
        <v>194</v>
      </c>
      <c r="H4" s="1">
        <v>400</v>
      </c>
      <c r="I4" s="1">
        <v>18.600000000000001</v>
      </c>
      <c r="J4" s="1">
        <f>Tabela6242[[#This Row],[Ilość]]*Tabela6242[[#This Row],[Moc '[kW']]]</f>
        <v>18.600000000000001</v>
      </c>
      <c r="K4" s="29">
        <v>1</v>
      </c>
      <c r="L4" s="26">
        <v>43869.539999999994</v>
      </c>
      <c r="M4" s="22">
        <f>IFERROR(Tabela6242[[#This Row],[CENA NETTO ]]*Tabela6242[[#This Row],[Ilość]],0)</f>
        <v>43869.539999999994</v>
      </c>
    </row>
    <row r="5" spans="1:13" s="13" customFormat="1" ht="29" x14ac:dyDescent="0.35">
      <c r="A5" s="25" t="s">
        <v>27</v>
      </c>
      <c r="B5" s="30" t="s">
        <v>57</v>
      </c>
      <c r="C5" s="1">
        <v>830</v>
      </c>
      <c r="D5" s="1">
        <v>585</v>
      </c>
      <c r="E5" s="1">
        <v>700</v>
      </c>
      <c r="F5" s="1" t="s">
        <v>58</v>
      </c>
      <c r="G5" s="1" t="s">
        <v>17</v>
      </c>
      <c r="H5" s="1"/>
      <c r="I5" s="1"/>
      <c r="J5" s="1">
        <f>Tabela6242[[#This Row],[Ilość]]*Tabela6242[[#This Row],[Moc '[kW']]]</f>
        <v>0</v>
      </c>
      <c r="K5" s="29">
        <v>1</v>
      </c>
      <c r="L5" s="26">
        <v>1799.2800000000002</v>
      </c>
      <c r="M5" s="22">
        <f>IFERROR(Tabela6242[[#This Row],[CENA NETTO ]]*Tabela6242[[#This Row],[Ilość]],0)</f>
        <v>1799.2800000000002</v>
      </c>
    </row>
    <row r="6" spans="1:13" s="13" customFormat="1" ht="58" x14ac:dyDescent="0.35">
      <c r="A6" s="25" t="s">
        <v>28</v>
      </c>
      <c r="B6" s="30" t="s">
        <v>59</v>
      </c>
      <c r="C6" s="1">
        <v>233</v>
      </c>
      <c r="D6" s="1">
        <v>455</v>
      </c>
      <c r="E6" s="1">
        <v>540</v>
      </c>
      <c r="F6" s="1" t="s">
        <v>60</v>
      </c>
      <c r="G6" s="1" t="s">
        <v>13</v>
      </c>
      <c r="H6" s="1">
        <v>230</v>
      </c>
      <c r="I6" s="1">
        <v>0.1</v>
      </c>
      <c r="J6" s="1">
        <f>Tabela6242[[#This Row],[Ilość]]*Tabela6242[[#This Row],[Moc '[kW']]]</f>
        <v>0.1</v>
      </c>
      <c r="K6" s="29">
        <v>1</v>
      </c>
      <c r="L6" s="26">
        <v>1175.1599999999999</v>
      </c>
      <c r="M6" s="22">
        <f>IFERROR(Tabela6242[[#This Row],[CENA NETTO ]]*Tabela6242[[#This Row],[Ilość]],0)</f>
        <v>1175.1599999999999</v>
      </c>
    </row>
    <row r="7" spans="1:13" s="13" customFormat="1" ht="145" x14ac:dyDescent="0.35">
      <c r="A7" s="25" t="s">
        <v>29</v>
      </c>
      <c r="B7" s="31" t="s">
        <v>61</v>
      </c>
      <c r="C7" s="1">
        <v>1580</v>
      </c>
      <c r="D7" s="1">
        <v>850</v>
      </c>
      <c r="E7" s="1">
        <v>1050</v>
      </c>
      <c r="F7" s="1" t="s">
        <v>62</v>
      </c>
      <c r="G7" s="1" t="s">
        <v>18</v>
      </c>
      <c r="H7" s="1">
        <v>400</v>
      </c>
      <c r="I7" s="1">
        <v>27.5</v>
      </c>
      <c r="J7" s="1">
        <f>Tabela6242[[#This Row],[Ilość]]*Tabela6242[[#This Row],[Moc '[kW']]]</f>
        <v>27.5</v>
      </c>
      <c r="K7" s="29">
        <v>1</v>
      </c>
      <c r="L7" s="26">
        <v>108103.37999999999</v>
      </c>
      <c r="M7" s="22">
        <f>IFERROR(Tabela6242[[#This Row],[CENA NETTO ]]*Tabela6242[[#This Row],[Ilość]],0)</f>
        <v>108103.37999999999</v>
      </c>
    </row>
    <row r="8" spans="1:13" s="13" customFormat="1" x14ac:dyDescent="0.35">
      <c r="A8" s="25" t="s">
        <v>30</v>
      </c>
      <c r="B8" s="32" t="s">
        <v>63</v>
      </c>
      <c r="C8" s="1">
        <v>800</v>
      </c>
      <c r="D8" s="1">
        <v>600</v>
      </c>
      <c r="E8" s="1">
        <v>310</v>
      </c>
      <c r="F8" s="1" t="s">
        <v>64</v>
      </c>
      <c r="G8" s="1" t="s">
        <v>17</v>
      </c>
      <c r="H8" s="1">
        <v>400</v>
      </c>
      <c r="I8" s="1">
        <v>20</v>
      </c>
      <c r="J8" s="1">
        <f>Tabela6242[[#This Row],[Ilość]]*Tabela6242[[#This Row],[Moc '[kW']]]</f>
        <v>20</v>
      </c>
      <c r="K8" s="29">
        <v>1</v>
      </c>
      <c r="L8" s="26">
        <v>50366.87999999999</v>
      </c>
      <c r="M8" s="22">
        <f>IFERROR(Tabela6242[[#This Row],[CENA NETTO ]]*Tabela6242[[#This Row],[Ilość]],0)</f>
        <v>50366.87999999999</v>
      </c>
    </row>
    <row r="9" spans="1:13" s="13" customFormat="1" ht="72.5" x14ac:dyDescent="0.35">
      <c r="A9" s="25" t="s">
        <v>31</v>
      </c>
      <c r="B9" s="30" t="s">
        <v>65</v>
      </c>
      <c r="C9" s="1">
        <v>2900</v>
      </c>
      <c r="D9" s="1">
        <v>700</v>
      </c>
      <c r="E9" s="1">
        <v>900</v>
      </c>
      <c r="F9" s="1" t="s">
        <v>66</v>
      </c>
      <c r="G9" s="1" t="s">
        <v>19</v>
      </c>
      <c r="H9" s="1"/>
      <c r="I9" s="1"/>
      <c r="J9" s="1">
        <f>Tabela6242[[#This Row],[Ilość]]*Tabela6242[[#This Row],[Moc '[kW']]]</f>
        <v>0</v>
      </c>
      <c r="K9" s="29">
        <v>1</v>
      </c>
      <c r="L9" s="26">
        <v>4679.9279999999999</v>
      </c>
      <c r="M9" s="22">
        <f>IFERROR(Tabela6242[[#This Row],[CENA NETTO ]]*Tabela6242[[#This Row],[Ilość]],0)</f>
        <v>4679.9279999999999</v>
      </c>
    </row>
    <row r="10" spans="1:13" s="13" customFormat="1" ht="58" x14ac:dyDescent="0.35">
      <c r="A10" s="25" t="s">
        <v>32</v>
      </c>
      <c r="B10" s="30" t="s">
        <v>67</v>
      </c>
      <c r="C10" s="1">
        <v>1960</v>
      </c>
      <c r="D10" s="1">
        <v>700</v>
      </c>
      <c r="E10" s="1">
        <v>900</v>
      </c>
      <c r="F10" s="1" t="s">
        <v>66</v>
      </c>
      <c r="G10" s="1" t="s">
        <v>19</v>
      </c>
      <c r="H10" s="1"/>
      <c r="I10" s="1"/>
      <c r="J10" s="1">
        <f>Tabela6242[[#This Row],[Ilość]]*Tabela6242[[#This Row],[Moc '[kW']]]</f>
        <v>0</v>
      </c>
      <c r="K10" s="29">
        <v>1</v>
      </c>
      <c r="L10" s="26">
        <v>2526.6959999999999</v>
      </c>
      <c r="M10" s="22">
        <f>IFERROR(Tabela6242[[#This Row],[CENA NETTO ]]*Tabela6242[[#This Row],[Ilość]],0)</f>
        <v>2526.6959999999999</v>
      </c>
    </row>
    <row r="11" spans="1:13" s="13" customFormat="1" ht="43.5" x14ac:dyDescent="0.35">
      <c r="A11" s="25" t="s">
        <v>33</v>
      </c>
      <c r="B11" s="30" t="s">
        <v>68</v>
      </c>
      <c r="C11" s="1">
        <v>1000</v>
      </c>
      <c r="D11" s="1">
        <v>700</v>
      </c>
      <c r="E11" s="1">
        <v>900</v>
      </c>
      <c r="F11" s="1" t="s">
        <v>69</v>
      </c>
      <c r="G11" s="1" t="s">
        <v>19</v>
      </c>
      <c r="H11" s="1"/>
      <c r="I11" s="1"/>
      <c r="J11" s="1">
        <f>Tabela6242[[#This Row],[Ilość]]*Tabela6242[[#This Row],[Moc '[kW']]]</f>
        <v>0</v>
      </c>
      <c r="K11" s="29">
        <v>1</v>
      </c>
      <c r="L11" s="26">
        <v>2697.0120000000002</v>
      </c>
      <c r="M11" s="22">
        <f>IFERROR(Tabela6242[[#This Row],[CENA NETTO ]]*Tabela6242[[#This Row],[Ilość]],0)</f>
        <v>2697.0120000000002</v>
      </c>
    </row>
    <row r="12" spans="1:13" s="13" customFormat="1" x14ac:dyDescent="0.35">
      <c r="A12" s="25" t="s">
        <v>34</v>
      </c>
      <c r="B12" s="32" t="s">
        <v>70</v>
      </c>
      <c r="C12" s="1"/>
      <c r="D12" s="1"/>
      <c r="E12" s="1"/>
      <c r="F12" s="1" t="s">
        <v>71</v>
      </c>
      <c r="G12" s="1" t="s">
        <v>13</v>
      </c>
      <c r="H12" s="1"/>
      <c r="I12" s="1"/>
      <c r="J12" s="1">
        <f>Tabela6242[[#This Row],[Ilość]]*Tabela6242[[#This Row],[Moc '[kW']]]</f>
        <v>0</v>
      </c>
      <c r="K12" s="29">
        <v>1</v>
      </c>
      <c r="L12" s="26">
        <v>805.56</v>
      </c>
      <c r="M12" s="22">
        <f>IFERROR(Tabela6242[[#This Row],[CENA NETTO ]]*Tabela6242[[#This Row],[Ilość]],0)</f>
        <v>805.56</v>
      </c>
    </row>
    <row r="13" spans="1:13" s="13" customFormat="1" ht="29" x14ac:dyDescent="0.35">
      <c r="A13" s="25" t="s">
        <v>35</v>
      </c>
      <c r="B13" s="30" t="s">
        <v>72</v>
      </c>
      <c r="C13" s="1" t="s">
        <v>73</v>
      </c>
      <c r="D13" s="1" t="s">
        <v>73</v>
      </c>
      <c r="E13" s="1">
        <v>680</v>
      </c>
      <c r="F13" s="1" t="s">
        <v>74</v>
      </c>
      <c r="G13" s="1" t="s">
        <v>13</v>
      </c>
      <c r="H13" s="1"/>
      <c r="I13" s="1"/>
      <c r="J13" s="1">
        <f>Tabela6242[[#This Row],[Ilość]]*Tabela6242[[#This Row],[Moc '[kW']]]</f>
        <v>0</v>
      </c>
      <c r="K13" s="29">
        <v>1</v>
      </c>
      <c r="L13" s="26">
        <v>704.76</v>
      </c>
      <c r="M13" s="22">
        <f>IFERROR(Tabela6242[[#This Row],[CENA NETTO ]]*Tabela6242[[#This Row],[Ilość]],0)</f>
        <v>704.76</v>
      </c>
    </row>
    <row r="14" spans="1:13" s="13" customFormat="1" ht="43.5" x14ac:dyDescent="0.35">
      <c r="A14" s="25" t="s">
        <v>36</v>
      </c>
      <c r="B14" s="30" t="s">
        <v>75</v>
      </c>
      <c r="C14" s="1">
        <v>700</v>
      </c>
      <c r="D14" s="1">
        <v>700</v>
      </c>
      <c r="E14" s="1">
        <v>1800</v>
      </c>
      <c r="F14" s="1" t="s">
        <v>76</v>
      </c>
      <c r="G14" s="1" t="s">
        <v>19</v>
      </c>
      <c r="H14" s="1"/>
      <c r="I14" s="1"/>
      <c r="J14" s="1">
        <f>Tabela6242[[#This Row],[Ilość]]*Tabela6242[[#This Row],[Moc '[kW']]]</f>
        <v>0</v>
      </c>
      <c r="K14" s="29">
        <v>1</v>
      </c>
      <c r="L14" s="26">
        <v>1677.8520000000001</v>
      </c>
      <c r="M14" s="22">
        <f>IFERROR(Tabela6242[[#This Row],[CENA NETTO ]]*Tabela6242[[#This Row],[Ilość]],0)</f>
        <v>1677.8520000000001</v>
      </c>
    </row>
    <row r="15" spans="1:13" s="13" customFormat="1" ht="43.5" x14ac:dyDescent="0.35">
      <c r="A15" s="25" t="s">
        <v>37</v>
      </c>
      <c r="B15" s="30" t="s">
        <v>77</v>
      </c>
      <c r="C15" s="1">
        <v>1000</v>
      </c>
      <c r="D15" s="1">
        <v>1000</v>
      </c>
      <c r="E15" s="1">
        <v>450</v>
      </c>
      <c r="F15" s="1" t="s">
        <v>78</v>
      </c>
      <c r="G15" s="1" t="s">
        <v>19</v>
      </c>
      <c r="H15" s="1">
        <v>230</v>
      </c>
      <c r="I15" s="1">
        <v>0.1</v>
      </c>
      <c r="J15" s="1">
        <f>Tabela6242[[#This Row],[Ilość]]*Tabela6242[[#This Row],[Moc '[kW']]]</f>
        <v>0.1</v>
      </c>
      <c r="K15" s="29">
        <v>1</v>
      </c>
      <c r="L15" s="26">
        <v>4037.652</v>
      </c>
      <c r="M15" s="22">
        <f>IFERROR(Tabela6242[[#This Row],[CENA NETTO ]]*Tabela6242[[#This Row],[Ilość]],0)</f>
        <v>4037.652</v>
      </c>
    </row>
    <row r="16" spans="1:13" s="13" customFormat="1" ht="246.5" x14ac:dyDescent="0.35">
      <c r="A16" s="25" t="s">
        <v>38</v>
      </c>
      <c r="B16" s="30" t="s">
        <v>79</v>
      </c>
      <c r="C16" s="1">
        <v>600</v>
      </c>
      <c r="D16" s="1">
        <v>700</v>
      </c>
      <c r="E16" s="1">
        <v>1290</v>
      </c>
      <c r="F16" s="1" t="s">
        <v>80</v>
      </c>
      <c r="G16" s="1" t="s">
        <v>17</v>
      </c>
      <c r="H16" s="1">
        <v>400</v>
      </c>
      <c r="I16" s="1">
        <v>8.8000000000000007</v>
      </c>
      <c r="J16" s="1">
        <f>Tabela6242[[#This Row],[Ilość]]*Tabela6242[[#This Row],[Moc '[kW']]]</f>
        <v>8.8000000000000007</v>
      </c>
      <c r="K16" s="29">
        <v>1</v>
      </c>
      <c r="L16" s="26">
        <v>16855.2</v>
      </c>
      <c r="M16" s="22">
        <f>IFERROR(Tabela6242[[#This Row],[CENA NETTO ]]*Tabela6242[[#This Row],[Ilość]],0)</f>
        <v>16855.2</v>
      </c>
    </row>
    <row r="17" spans="1:13" s="13" customFormat="1" ht="58" x14ac:dyDescent="0.35">
      <c r="A17" s="25" t="s">
        <v>39</v>
      </c>
      <c r="B17" s="30" t="s">
        <v>59</v>
      </c>
      <c r="C17" s="1">
        <v>233</v>
      </c>
      <c r="D17" s="1">
        <v>455</v>
      </c>
      <c r="E17" s="1">
        <v>540</v>
      </c>
      <c r="F17" s="1" t="s">
        <v>60</v>
      </c>
      <c r="G17" s="1" t="s">
        <v>13</v>
      </c>
      <c r="H17" s="1">
        <v>230</v>
      </c>
      <c r="I17" s="1">
        <v>0.1</v>
      </c>
      <c r="J17" s="1">
        <f>Tabela6242[[#This Row],[Ilość]]*Tabela6242[[#This Row],[Moc '[kW']]]</f>
        <v>0.1</v>
      </c>
      <c r="K17" s="29">
        <v>1</v>
      </c>
      <c r="L17" s="26">
        <v>1175.1599999999999</v>
      </c>
      <c r="M17" s="22">
        <f>IFERROR(Tabela6242[[#This Row],[CENA NETTO ]]*Tabela6242[[#This Row],[Ilość]],0)</f>
        <v>1175.1599999999999</v>
      </c>
    </row>
    <row r="18" spans="1:13" s="13" customFormat="1" ht="72.5" x14ac:dyDescent="0.35">
      <c r="A18" s="25" t="s">
        <v>40</v>
      </c>
      <c r="B18" s="30" t="s">
        <v>197</v>
      </c>
      <c r="C18" s="1">
        <v>900</v>
      </c>
      <c r="D18" s="1">
        <v>700</v>
      </c>
      <c r="E18" s="1">
        <v>900</v>
      </c>
      <c r="F18" s="1" t="s">
        <v>82</v>
      </c>
      <c r="G18" s="1" t="s">
        <v>19</v>
      </c>
      <c r="H18" s="1"/>
      <c r="I18" s="1"/>
      <c r="J18" s="1">
        <f>Tabela6242[[#This Row],[Ilość]]*Tabela6242[[#This Row],[Moc '[kW']]]</f>
        <v>0</v>
      </c>
      <c r="K18" s="29">
        <v>1</v>
      </c>
      <c r="L18" s="26">
        <v>2526.0120000000002</v>
      </c>
      <c r="M18" s="22">
        <f>IFERROR(Tabela6242[[#This Row],[CENA NETTO ]]*Tabela6242[[#This Row],[Ilość]],0)</f>
        <v>2526.0120000000002</v>
      </c>
    </row>
    <row r="19" spans="1:13" s="13" customFormat="1" x14ac:dyDescent="0.35">
      <c r="A19" s="25" t="s">
        <v>41</v>
      </c>
      <c r="B19" s="32" t="s">
        <v>83</v>
      </c>
      <c r="C19" s="1"/>
      <c r="D19" s="1"/>
      <c r="E19" s="1"/>
      <c r="F19" s="1" t="s">
        <v>84</v>
      </c>
      <c r="G19" s="1" t="s">
        <v>13</v>
      </c>
      <c r="H19" s="1"/>
      <c r="I19" s="1"/>
      <c r="J19" s="1">
        <f>Tabela6242[[#This Row],[Ilość]]*Tabela6242[[#This Row],[Moc '[kW']]]</f>
        <v>0</v>
      </c>
      <c r="K19" s="29">
        <v>1</v>
      </c>
      <c r="L19" s="26">
        <v>981.95999999999992</v>
      </c>
      <c r="M19" s="22">
        <f>IFERROR(Tabela6242[[#This Row],[CENA NETTO ]]*Tabela6242[[#This Row],[Ilość]],0)</f>
        <v>981.95999999999992</v>
      </c>
    </row>
    <row r="20" spans="1:13" s="13" customFormat="1" ht="43.5" x14ac:dyDescent="0.35">
      <c r="A20" s="25" t="s">
        <v>42</v>
      </c>
      <c r="B20" s="30" t="s">
        <v>85</v>
      </c>
      <c r="C20" s="1">
        <v>800</v>
      </c>
      <c r="D20" s="1">
        <v>700</v>
      </c>
      <c r="E20" s="1">
        <v>900</v>
      </c>
      <c r="F20" s="1" t="s">
        <v>66</v>
      </c>
      <c r="G20" s="1" t="s">
        <v>19</v>
      </c>
      <c r="H20" s="1"/>
      <c r="I20" s="1"/>
      <c r="J20" s="1">
        <f>Tabela6242[[#This Row],[Ilość]]*Tabela6242[[#This Row],[Moc '[kW']]]</f>
        <v>0</v>
      </c>
      <c r="K20" s="29">
        <v>1</v>
      </c>
      <c r="L20" s="26">
        <v>1135.44</v>
      </c>
      <c r="M20" s="22">
        <f>IFERROR(Tabela6242[[#This Row],[CENA NETTO ]]*Tabela6242[[#This Row],[Ilość]],0)</f>
        <v>1135.44</v>
      </c>
    </row>
    <row r="21" spans="1:13" s="13" customFormat="1" ht="174" x14ac:dyDescent="0.35">
      <c r="A21" s="25" t="s">
        <v>43</v>
      </c>
      <c r="B21" s="30" t="s">
        <v>86</v>
      </c>
      <c r="C21" s="1">
        <v>1650</v>
      </c>
      <c r="D21" s="1">
        <v>700</v>
      </c>
      <c r="E21" s="1">
        <v>900</v>
      </c>
      <c r="F21" s="1" t="s">
        <v>87</v>
      </c>
      <c r="G21" s="1" t="s">
        <v>17</v>
      </c>
      <c r="H21" s="1">
        <v>230</v>
      </c>
      <c r="I21" s="1">
        <v>2.8</v>
      </c>
      <c r="J21" s="1">
        <f>Tabela6242[[#This Row],[Ilość]]*Tabela6242[[#This Row],[Moc '[kW']]]</f>
        <v>2.8</v>
      </c>
      <c r="K21" s="29">
        <v>1</v>
      </c>
      <c r="L21" s="26">
        <v>6592.3200000000006</v>
      </c>
      <c r="M21" s="22">
        <f>IFERROR(Tabela6242[[#This Row],[CENA NETTO ]]*Tabela6242[[#This Row],[Ilość]],0)</f>
        <v>6592.3200000000006</v>
      </c>
    </row>
    <row r="22" spans="1:13" s="13" customFormat="1" ht="58" x14ac:dyDescent="0.35">
      <c r="A22" s="25" t="s">
        <v>44</v>
      </c>
      <c r="B22" s="30" t="s">
        <v>88</v>
      </c>
      <c r="C22" s="1">
        <v>1500</v>
      </c>
      <c r="D22" s="1">
        <v>700</v>
      </c>
      <c r="E22" s="1">
        <v>900</v>
      </c>
      <c r="F22" s="1" t="s">
        <v>66</v>
      </c>
      <c r="G22" s="1" t="s">
        <v>19</v>
      </c>
      <c r="H22" s="1"/>
      <c r="I22" s="1"/>
      <c r="J22" s="1">
        <f>Tabela6242[[#This Row],[Ilość]]*Tabela6242[[#This Row],[Moc '[kW']]]</f>
        <v>0</v>
      </c>
      <c r="K22" s="29">
        <v>1</v>
      </c>
      <c r="L22" s="26">
        <v>1681.9560000000001</v>
      </c>
      <c r="M22" s="22">
        <f>IFERROR(Tabela6242[[#This Row],[CENA NETTO ]]*Tabela6242[[#This Row],[Ilość]],0)</f>
        <v>1681.9560000000001</v>
      </c>
    </row>
    <row r="23" spans="1:13" s="13" customFormat="1" ht="43.5" x14ac:dyDescent="0.35">
      <c r="A23" s="25" t="s">
        <v>45</v>
      </c>
      <c r="B23" s="30" t="s">
        <v>89</v>
      </c>
      <c r="C23" s="1">
        <v>400</v>
      </c>
      <c r="D23" s="1">
        <v>385</v>
      </c>
      <c r="E23" s="1">
        <v>280</v>
      </c>
      <c r="F23" s="1" t="s">
        <v>90</v>
      </c>
      <c r="G23" s="1" t="s">
        <v>19</v>
      </c>
      <c r="H23" s="1"/>
      <c r="I23" s="1"/>
      <c r="J23" s="1">
        <f>Tabela6242[[#This Row],[Ilość]]*Tabela6242[[#This Row],[Moc '[kW']]]</f>
        <v>0</v>
      </c>
      <c r="K23" s="29">
        <v>1</v>
      </c>
      <c r="L23" s="26">
        <v>1530.1080000000002</v>
      </c>
      <c r="M23" s="22">
        <f>IFERROR(Tabela6242[[#This Row],[CENA NETTO ]]*Tabela6242[[#This Row],[Ilość]],0)</f>
        <v>1530.1080000000002</v>
      </c>
    </row>
    <row r="24" spans="1:13" s="13" customFormat="1" ht="43.5" x14ac:dyDescent="0.35">
      <c r="A24" s="25" t="s">
        <v>46</v>
      </c>
      <c r="B24" s="30" t="s">
        <v>91</v>
      </c>
      <c r="C24" s="1">
        <v>1650</v>
      </c>
      <c r="D24" s="1">
        <v>700</v>
      </c>
      <c r="E24" s="1">
        <v>900</v>
      </c>
      <c r="F24" s="1" t="s">
        <v>69</v>
      </c>
      <c r="G24" s="1" t="s">
        <v>19</v>
      </c>
      <c r="H24" s="1"/>
      <c r="I24" s="1"/>
      <c r="J24" s="1">
        <f>Tabela6242[[#This Row],[Ilość]]*Tabela6242[[#This Row],[Moc '[kW']]]</f>
        <v>0</v>
      </c>
      <c r="K24" s="29">
        <v>1</v>
      </c>
      <c r="L24" s="26">
        <v>2720.9520000000002</v>
      </c>
      <c r="M24" s="22">
        <f>IFERROR(Tabela6242[[#This Row],[CENA NETTO ]]*Tabela6242[[#This Row],[Ilość]],0)</f>
        <v>2720.9520000000002</v>
      </c>
    </row>
    <row r="25" spans="1:13" s="13" customFormat="1" x14ac:dyDescent="0.35">
      <c r="A25" s="25" t="s">
        <v>47</v>
      </c>
      <c r="B25" s="32" t="s">
        <v>70</v>
      </c>
      <c r="C25" s="1"/>
      <c r="D25" s="1"/>
      <c r="E25" s="1"/>
      <c r="F25" s="1" t="s">
        <v>71</v>
      </c>
      <c r="G25" s="1" t="s">
        <v>13</v>
      </c>
      <c r="H25" s="1"/>
      <c r="I25" s="1"/>
      <c r="J25" s="1">
        <f>Tabela6242[[#This Row],[Ilość]]*Tabela6242[[#This Row],[Moc '[kW']]]</f>
        <v>0</v>
      </c>
      <c r="K25" s="29">
        <v>1</v>
      </c>
      <c r="L25" s="26">
        <v>805.56</v>
      </c>
      <c r="M25" s="22">
        <f>IFERROR(Tabela6242[[#This Row],[CENA NETTO ]]*Tabela6242[[#This Row],[Ilość]],0)</f>
        <v>805.56</v>
      </c>
    </row>
    <row r="26" spans="1:13" s="13" customFormat="1" ht="43.5" x14ac:dyDescent="0.35">
      <c r="A26" s="25" t="s">
        <v>48</v>
      </c>
      <c r="B26" s="30" t="s">
        <v>92</v>
      </c>
      <c r="C26" s="1">
        <v>1300</v>
      </c>
      <c r="D26" s="1">
        <v>400</v>
      </c>
      <c r="E26" s="1">
        <v>660</v>
      </c>
      <c r="F26" s="1" t="s">
        <v>93</v>
      </c>
      <c r="G26" s="1" t="s">
        <v>19</v>
      </c>
      <c r="H26" s="1"/>
      <c r="I26" s="1"/>
      <c r="J26" s="1">
        <f>Tabela6242[[#This Row],[Ilość]]*Tabela6242[[#This Row],[Moc '[kW']]]</f>
        <v>0</v>
      </c>
      <c r="K26" s="29">
        <v>2</v>
      </c>
      <c r="L26" s="26">
        <v>1063.6200000000001</v>
      </c>
      <c r="M26" s="22">
        <f>IFERROR(Tabela6242[[#This Row],[CENA NETTO ]]*Tabela6242[[#This Row],[Ilość]],0)</f>
        <v>2127.2400000000002</v>
      </c>
    </row>
    <row r="27" spans="1:13" s="13" customFormat="1" ht="58" x14ac:dyDescent="0.35">
      <c r="A27" s="25" t="s">
        <v>49</v>
      </c>
      <c r="B27" s="30" t="s">
        <v>94</v>
      </c>
      <c r="C27" s="1">
        <v>1650</v>
      </c>
      <c r="D27" s="1">
        <v>700</v>
      </c>
      <c r="E27" s="1">
        <v>900</v>
      </c>
      <c r="F27" s="1" t="s">
        <v>66</v>
      </c>
      <c r="G27" s="1" t="s">
        <v>19</v>
      </c>
      <c r="H27" s="1"/>
      <c r="I27" s="1"/>
      <c r="J27" s="1">
        <f>Tabela6242[[#This Row],[Ilość]]*Tabela6242[[#This Row],[Moc '[kW']]]</f>
        <v>0</v>
      </c>
      <c r="K27" s="29">
        <v>1</v>
      </c>
      <c r="L27" s="26">
        <v>1823.5440000000001</v>
      </c>
      <c r="M27" s="22">
        <f>IFERROR(Tabela6242[[#This Row],[CENA NETTO ]]*Tabela6242[[#This Row],[Ilość]],0)</f>
        <v>1823.5440000000001</v>
      </c>
    </row>
    <row r="28" spans="1:13" s="13" customFormat="1" ht="43.5" x14ac:dyDescent="0.35">
      <c r="A28" s="25" t="s">
        <v>109</v>
      </c>
      <c r="B28" s="30" t="s">
        <v>95</v>
      </c>
      <c r="C28" s="1">
        <v>1320</v>
      </c>
      <c r="D28" s="1">
        <v>700</v>
      </c>
      <c r="E28" s="1">
        <v>900</v>
      </c>
      <c r="F28" s="1" t="s">
        <v>96</v>
      </c>
      <c r="G28" s="1" t="s">
        <v>19</v>
      </c>
      <c r="H28" s="1"/>
      <c r="I28" s="1"/>
      <c r="J28" s="1">
        <f>Tabela6242[[#This Row],[Ilość]]*Tabela6242[[#This Row],[Moc '[kW']]]</f>
        <v>0</v>
      </c>
      <c r="K28" s="29">
        <v>1</v>
      </c>
      <c r="L28" s="26">
        <v>1417.248</v>
      </c>
      <c r="M28" s="22">
        <f>IFERROR(Tabela6242[[#This Row],[CENA NETTO ]]*Tabela6242[[#This Row],[Ilość]],0)</f>
        <v>1417.248</v>
      </c>
    </row>
    <row r="29" spans="1:13" s="13" customFormat="1" ht="29" x14ac:dyDescent="0.35">
      <c r="A29" s="25" t="s">
        <v>110</v>
      </c>
      <c r="B29" s="30" t="s">
        <v>72</v>
      </c>
      <c r="C29" s="1" t="s">
        <v>73</v>
      </c>
      <c r="D29" s="1" t="s">
        <v>73</v>
      </c>
      <c r="E29" s="1">
        <v>680</v>
      </c>
      <c r="F29" s="1" t="s">
        <v>74</v>
      </c>
      <c r="G29" s="1" t="s">
        <v>13</v>
      </c>
      <c r="H29" s="1"/>
      <c r="I29" s="1"/>
      <c r="J29" s="1">
        <f>Tabela6242[[#This Row],[Ilość]]*Tabela6242[[#This Row],[Moc '[kW']]]</f>
        <v>0</v>
      </c>
      <c r="K29" s="29">
        <v>1</v>
      </c>
      <c r="L29" s="26">
        <v>704.76</v>
      </c>
      <c r="M29" s="22">
        <f>IFERROR(Tabela6242[[#This Row],[CENA NETTO ]]*Tabela6242[[#This Row],[Ilość]],0)</f>
        <v>704.76</v>
      </c>
    </row>
    <row r="30" spans="1:13" s="13" customFormat="1" ht="116" x14ac:dyDescent="0.35">
      <c r="A30" s="25" t="s">
        <v>111</v>
      </c>
      <c r="B30" s="30" t="s">
        <v>97</v>
      </c>
      <c r="C30" s="1">
        <v>1360</v>
      </c>
      <c r="D30" s="1">
        <v>700</v>
      </c>
      <c r="E30" s="1">
        <v>900</v>
      </c>
      <c r="F30" s="1" t="s">
        <v>98</v>
      </c>
      <c r="G30" s="1" t="s">
        <v>13</v>
      </c>
      <c r="H30" s="1">
        <v>230</v>
      </c>
      <c r="I30" s="1">
        <v>0.20799999999999999</v>
      </c>
      <c r="J30" s="1">
        <f>Tabela6242[[#This Row],[Ilość]]*Tabela6242[[#This Row],[Moc '[kW']]]</f>
        <v>0.20799999999999999</v>
      </c>
      <c r="K30" s="29">
        <v>1</v>
      </c>
      <c r="L30" s="26">
        <v>3611.1600000000003</v>
      </c>
      <c r="M30" s="22">
        <f>IFERROR(Tabela6242[[#This Row],[CENA NETTO ]]*Tabela6242[[#This Row],[Ilość]],0)</f>
        <v>3611.1600000000003</v>
      </c>
    </row>
    <row r="31" spans="1:13" s="13" customFormat="1" ht="43.5" x14ac:dyDescent="0.35">
      <c r="A31" s="25" t="s">
        <v>112</v>
      </c>
      <c r="B31" s="30" t="s">
        <v>99</v>
      </c>
      <c r="C31" s="1">
        <v>1700</v>
      </c>
      <c r="D31" s="1">
        <v>700</v>
      </c>
      <c r="E31" s="1">
        <v>900</v>
      </c>
      <c r="F31" s="1" t="s">
        <v>66</v>
      </c>
      <c r="G31" s="1" t="s">
        <v>19</v>
      </c>
      <c r="H31" s="1"/>
      <c r="I31" s="1"/>
      <c r="J31" s="1">
        <f>Tabela6242[[#This Row],[Ilość]]*Tabela6242[[#This Row],[Moc '[kW']]]</f>
        <v>0</v>
      </c>
      <c r="K31" s="29">
        <v>1</v>
      </c>
      <c r="L31" s="26">
        <v>1857.7440000000001</v>
      </c>
      <c r="M31" s="22">
        <f>IFERROR(Tabela6242[[#This Row],[CENA NETTO ]]*Tabela6242[[#This Row],[Ilość]],0)</f>
        <v>1857.7440000000001</v>
      </c>
    </row>
    <row r="32" spans="1:13" s="13" customFormat="1" ht="43.5" x14ac:dyDescent="0.35">
      <c r="A32" s="25" t="s">
        <v>113</v>
      </c>
      <c r="B32" s="30" t="s">
        <v>91</v>
      </c>
      <c r="C32" s="1">
        <v>1600</v>
      </c>
      <c r="D32" s="1">
        <v>700</v>
      </c>
      <c r="E32" s="1">
        <v>900</v>
      </c>
      <c r="F32" s="1" t="s">
        <v>100</v>
      </c>
      <c r="G32" s="1" t="s">
        <v>19</v>
      </c>
      <c r="H32" s="1"/>
      <c r="I32" s="1"/>
      <c r="J32" s="1">
        <f>Tabela6242[[#This Row],[Ilość]]*Tabela6242[[#This Row],[Moc '[kW']]]</f>
        <v>0</v>
      </c>
      <c r="K32" s="29">
        <v>1</v>
      </c>
      <c r="L32" s="26">
        <v>2611.5120000000002</v>
      </c>
      <c r="M32" s="22">
        <f>IFERROR(Tabela6242[[#This Row],[CENA NETTO ]]*Tabela6242[[#This Row],[Ilość]],0)</f>
        <v>2611.5120000000002</v>
      </c>
    </row>
    <row r="33" spans="1:13" s="13" customFormat="1" x14ac:dyDescent="0.35">
      <c r="A33" s="25" t="s">
        <v>114</v>
      </c>
      <c r="B33" s="32" t="s">
        <v>70</v>
      </c>
      <c r="C33" s="1"/>
      <c r="D33" s="1"/>
      <c r="E33" s="1"/>
      <c r="F33" s="1" t="s">
        <v>71</v>
      </c>
      <c r="G33" s="1" t="s">
        <v>13</v>
      </c>
      <c r="H33" s="1"/>
      <c r="I33" s="1"/>
      <c r="J33" s="1">
        <f>Tabela6242[[#This Row],[Ilość]]*Tabela6242[[#This Row],[Moc '[kW']]]</f>
        <v>0</v>
      </c>
      <c r="K33" s="29">
        <v>1</v>
      </c>
      <c r="L33" s="26">
        <v>805.56</v>
      </c>
      <c r="M33" s="22">
        <f>IFERROR(Tabela6242[[#This Row],[CENA NETTO ]]*Tabela6242[[#This Row],[Ilość]],0)</f>
        <v>805.56</v>
      </c>
    </row>
    <row r="34" spans="1:13" s="13" customFormat="1" ht="118" x14ac:dyDescent="0.35">
      <c r="A34" s="25" t="s">
        <v>115</v>
      </c>
      <c r="B34" s="30" t="s">
        <v>101</v>
      </c>
      <c r="C34" s="1">
        <v>595</v>
      </c>
      <c r="D34" s="1">
        <v>650</v>
      </c>
      <c r="E34" s="1">
        <v>830</v>
      </c>
      <c r="F34" s="1" t="s">
        <v>102</v>
      </c>
      <c r="G34" s="1" t="s">
        <v>13</v>
      </c>
      <c r="H34" s="1">
        <v>230</v>
      </c>
      <c r="I34" s="1">
        <v>0.158</v>
      </c>
      <c r="J34" s="1">
        <f>Tabela6242[[#This Row],[Ilość]]*Tabela6242[[#This Row],[Moc '[kW']]]</f>
        <v>0.158</v>
      </c>
      <c r="K34" s="29">
        <v>1</v>
      </c>
      <c r="L34" s="26">
        <v>1956.3600000000001</v>
      </c>
      <c r="M34" s="22">
        <f>IFERROR(Tabela6242[[#This Row],[CENA NETTO ]]*Tabela6242[[#This Row],[Ilość]],0)</f>
        <v>1956.3600000000001</v>
      </c>
    </row>
    <row r="35" spans="1:13" s="13" customFormat="1" ht="58" x14ac:dyDescent="0.35">
      <c r="A35" s="25" t="s">
        <v>116</v>
      </c>
      <c r="B35" s="30" t="s">
        <v>103</v>
      </c>
      <c r="C35" s="1">
        <v>1300</v>
      </c>
      <c r="D35" s="1">
        <v>700</v>
      </c>
      <c r="E35" s="1">
        <v>900</v>
      </c>
      <c r="F35" s="1" t="s">
        <v>104</v>
      </c>
      <c r="G35" s="1" t="s">
        <v>19</v>
      </c>
      <c r="H35" s="1"/>
      <c r="I35" s="1"/>
      <c r="J35" s="1">
        <f>Tabela6242[[#This Row],[Ilość]]*Tabela6242[[#This Row],[Moc '[kW']]]</f>
        <v>0</v>
      </c>
      <c r="K35" s="29">
        <v>1</v>
      </c>
      <c r="L35" s="26">
        <v>1465.8119999999999</v>
      </c>
      <c r="M35" s="22">
        <f>IFERROR(Tabela6242[[#This Row],[CENA NETTO ]]*Tabela6242[[#This Row],[Ilość]],0)</f>
        <v>1465.8119999999999</v>
      </c>
    </row>
    <row r="36" spans="1:13" s="13" customFormat="1" ht="58" x14ac:dyDescent="0.35">
      <c r="A36" s="25" t="s">
        <v>117</v>
      </c>
      <c r="B36" s="30" t="s">
        <v>105</v>
      </c>
      <c r="C36" s="1">
        <v>1300</v>
      </c>
      <c r="D36" s="1">
        <v>700</v>
      </c>
      <c r="E36" s="1">
        <v>900</v>
      </c>
      <c r="F36" s="1" t="s">
        <v>106</v>
      </c>
      <c r="G36" s="1" t="s">
        <v>13</v>
      </c>
      <c r="H36" s="1">
        <v>230</v>
      </c>
      <c r="I36" s="1">
        <v>0.3</v>
      </c>
      <c r="J36" s="1">
        <f>Tabela6242[[#This Row],[Ilość]]*Tabela6242[[#This Row],[Moc '[kW']]]</f>
        <v>0.3</v>
      </c>
      <c r="K36" s="29">
        <v>1</v>
      </c>
      <c r="L36" s="26">
        <v>8911.35</v>
      </c>
      <c r="M36" s="22">
        <f>IFERROR(Tabela6242[[#This Row],[CENA NETTO ]]*Tabela6242[[#This Row],[Ilość]],0)</f>
        <v>8911.35</v>
      </c>
    </row>
    <row r="37" spans="1:13" s="13" customFormat="1" ht="43.5" x14ac:dyDescent="0.35">
      <c r="A37" s="25" t="s">
        <v>118</v>
      </c>
      <c r="B37" s="30" t="s">
        <v>107</v>
      </c>
      <c r="C37" s="1">
        <v>1300</v>
      </c>
      <c r="D37" s="1">
        <v>400</v>
      </c>
      <c r="E37" s="1">
        <v>700</v>
      </c>
      <c r="F37" s="1" t="s">
        <v>108</v>
      </c>
      <c r="G37" s="1" t="s">
        <v>19</v>
      </c>
      <c r="H37" s="1"/>
      <c r="I37" s="1"/>
      <c r="J37" s="1">
        <f>Tabela6242[[#This Row],[Ilość]]*Tabela6242[[#This Row],[Moc '[kW']]]</f>
        <v>0</v>
      </c>
      <c r="K37" s="29">
        <v>1</v>
      </c>
      <c r="L37" s="26">
        <v>976.06799999999998</v>
      </c>
      <c r="M37" s="22">
        <f>IFERROR(Tabela6242[[#This Row],[CENA NETTO ]]*Tabela6242[[#This Row],[Ilość]],0)</f>
        <v>976.06799999999998</v>
      </c>
    </row>
    <row r="38" spans="1:13" s="13" customFormat="1" x14ac:dyDescent="0.35">
      <c r="A38" s="33" t="s">
        <v>16</v>
      </c>
      <c r="B38" s="9" t="s">
        <v>128</v>
      </c>
      <c r="C38" s="34"/>
      <c r="D38" s="35"/>
      <c r="E38" s="35"/>
      <c r="F38" s="35"/>
      <c r="G38" s="35"/>
      <c r="H38" s="35"/>
      <c r="I38" s="35"/>
      <c r="J38" s="35"/>
      <c r="K38" s="34"/>
      <c r="L38" s="36"/>
      <c r="M38" s="37"/>
    </row>
    <row r="39" spans="1:13" s="13" customFormat="1" ht="58" x14ac:dyDescent="0.35">
      <c r="A39" s="25" t="s">
        <v>129</v>
      </c>
      <c r="B39" s="30" t="s">
        <v>119</v>
      </c>
      <c r="C39" s="1">
        <v>800</v>
      </c>
      <c r="D39" s="1">
        <v>700</v>
      </c>
      <c r="E39" s="1">
        <v>2000</v>
      </c>
      <c r="F39" s="1" t="s">
        <v>120</v>
      </c>
      <c r="G39" s="1" t="s">
        <v>19</v>
      </c>
      <c r="H39" s="1"/>
      <c r="I39" s="1"/>
      <c r="J39" s="1">
        <f>Tabela6242[[#This Row],[Ilość]]*Tabela6242[[#This Row],[Moc '[kW']]]</f>
        <v>0</v>
      </c>
      <c r="K39" s="29">
        <v>1</v>
      </c>
      <c r="L39" s="26">
        <v>5099.22</v>
      </c>
      <c r="M39" s="22">
        <f>IFERROR(Tabela6242[[#This Row],[CENA NETTO ]]*Tabela6242[[#This Row],[Ilość]],0)</f>
        <v>5099.22</v>
      </c>
    </row>
    <row r="40" spans="1:13" s="13" customFormat="1" ht="43.5" x14ac:dyDescent="0.35">
      <c r="A40" s="25" t="s">
        <v>130</v>
      </c>
      <c r="B40" s="30" t="s">
        <v>121</v>
      </c>
      <c r="C40" s="1">
        <v>700</v>
      </c>
      <c r="D40" s="1">
        <v>750</v>
      </c>
      <c r="E40" s="1">
        <v>850</v>
      </c>
      <c r="F40" s="1" t="s">
        <v>122</v>
      </c>
      <c r="G40" s="1" t="s">
        <v>19</v>
      </c>
      <c r="H40" s="1"/>
      <c r="I40" s="1"/>
      <c r="J40" s="1">
        <f>Tabela6242[[#This Row],[Ilość]]*Tabela6242[[#This Row],[Moc '[kW']]]</f>
        <v>0</v>
      </c>
      <c r="K40" s="29">
        <v>1</v>
      </c>
      <c r="L40" s="26">
        <v>1480.1759999999999</v>
      </c>
      <c r="M40" s="22">
        <f>IFERROR(Tabela6242[[#This Row],[CENA NETTO ]]*Tabela6242[[#This Row],[Ilość]],0)</f>
        <v>1480.1759999999999</v>
      </c>
    </row>
    <row r="41" spans="1:13" s="13" customFormat="1" ht="333.5" x14ac:dyDescent="0.35">
      <c r="A41" s="25" t="s">
        <v>131</v>
      </c>
      <c r="B41" s="30" t="s">
        <v>123</v>
      </c>
      <c r="C41" s="1">
        <v>634</v>
      </c>
      <c r="D41" s="1">
        <v>754</v>
      </c>
      <c r="E41" s="1">
        <v>2265</v>
      </c>
      <c r="F41" s="1" t="s">
        <v>124</v>
      </c>
      <c r="G41" s="1" t="s">
        <v>17</v>
      </c>
      <c r="H41" s="1">
        <v>400</v>
      </c>
      <c r="I41" s="1">
        <v>10.199999999999999</v>
      </c>
      <c r="J41" s="1">
        <f>Tabela6242[[#This Row],[Ilość]]*Tabela6242[[#This Row],[Moc '[kW']]]</f>
        <v>10.199999999999999</v>
      </c>
      <c r="K41" s="29">
        <v>1</v>
      </c>
      <c r="L41" s="26">
        <v>28792.799999999999</v>
      </c>
      <c r="M41" s="22">
        <f>IFERROR(Tabela6242[[#This Row],[CENA NETTO ]]*Tabela6242[[#This Row],[Ilość]],0)</f>
        <v>28792.799999999999</v>
      </c>
    </row>
    <row r="42" spans="1:13" s="13" customFormat="1" ht="58" x14ac:dyDescent="0.35">
      <c r="A42" s="25" t="s">
        <v>132</v>
      </c>
      <c r="B42" s="30" t="s">
        <v>59</v>
      </c>
      <c r="C42" s="1">
        <v>233</v>
      </c>
      <c r="D42" s="1">
        <v>455</v>
      </c>
      <c r="E42" s="1">
        <v>540</v>
      </c>
      <c r="F42" s="1" t="s">
        <v>60</v>
      </c>
      <c r="G42" s="1" t="s">
        <v>13</v>
      </c>
      <c r="H42" s="1">
        <v>230</v>
      </c>
      <c r="I42" s="1">
        <v>0.1</v>
      </c>
      <c r="J42" s="1">
        <f>Tabela6242[[#This Row],[Ilość]]*Tabela6242[[#This Row],[Moc '[kW']]]</f>
        <v>0.1</v>
      </c>
      <c r="K42" s="29">
        <v>1</v>
      </c>
      <c r="L42" s="26">
        <v>1175.1599999999999</v>
      </c>
      <c r="M42" s="22">
        <f>IFERROR(Tabela6242[[#This Row],[CENA NETTO ]]*Tabela6242[[#This Row],[Ilość]],0)</f>
        <v>1175.1599999999999</v>
      </c>
    </row>
    <row r="43" spans="1:13" s="13" customFormat="1" ht="43.5" x14ac:dyDescent="0.35">
      <c r="A43" s="25" t="s">
        <v>133</v>
      </c>
      <c r="B43" s="30" t="s">
        <v>125</v>
      </c>
      <c r="C43" s="1">
        <v>1900</v>
      </c>
      <c r="D43" s="1">
        <v>750</v>
      </c>
      <c r="E43" s="1">
        <v>850</v>
      </c>
      <c r="F43" s="1" t="s">
        <v>126</v>
      </c>
      <c r="G43" s="1" t="s">
        <v>19</v>
      </c>
      <c r="H43" s="1"/>
      <c r="I43" s="1"/>
      <c r="J43" s="1">
        <f>Tabela6242[[#This Row],[Ilość]]*Tabela6242[[#This Row],[Moc '[kW']]]</f>
        <v>0</v>
      </c>
      <c r="K43" s="29">
        <v>1</v>
      </c>
      <c r="L43" s="26">
        <v>5227.1280000000006</v>
      </c>
      <c r="M43" s="22">
        <f>IFERROR(Tabela6242[[#This Row],[CENA NETTO ]]*Tabela6242[[#This Row],[Ilość]],0)</f>
        <v>5227.1280000000006</v>
      </c>
    </row>
    <row r="44" spans="1:13" s="13" customFormat="1" x14ac:dyDescent="0.35">
      <c r="A44" s="25" t="s">
        <v>134</v>
      </c>
      <c r="B44" s="32" t="s">
        <v>127</v>
      </c>
      <c r="C44" s="1"/>
      <c r="D44" s="1"/>
      <c r="E44" s="1"/>
      <c r="F44" s="1" t="s">
        <v>84</v>
      </c>
      <c r="G44" s="1" t="s">
        <v>13</v>
      </c>
      <c r="H44" s="1"/>
      <c r="I44" s="1"/>
      <c r="J44" s="1">
        <f>Tabela6242[[#This Row],[Ilość]]*Tabela6242[[#This Row],[Moc '[kW']]]</f>
        <v>0</v>
      </c>
      <c r="K44" s="29">
        <v>1</v>
      </c>
      <c r="L44" s="26">
        <v>981.95999999999992</v>
      </c>
      <c r="M44" s="22">
        <f>IFERROR(Tabela6242[[#This Row],[CENA NETTO ]]*Tabela6242[[#This Row],[Ilość]],0)</f>
        <v>981.95999999999992</v>
      </c>
    </row>
    <row r="45" spans="1:13" s="13" customFormat="1" ht="29" x14ac:dyDescent="0.35">
      <c r="A45" s="25" t="s">
        <v>135</v>
      </c>
      <c r="B45" s="30" t="s">
        <v>72</v>
      </c>
      <c r="C45" s="1" t="s">
        <v>73</v>
      </c>
      <c r="D45" s="1" t="s">
        <v>73</v>
      </c>
      <c r="E45" s="1">
        <v>680</v>
      </c>
      <c r="F45" s="1" t="s">
        <v>74</v>
      </c>
      <c r="G45" s="1" t="s">
        <v>13</v>
      </c>
      <c r="H45" s="1"/>
      <c r="I45" s="1"/>
      <c r="J45" s="1">
        <f>Tabela6242[[#This Row],[Ilość]]*Tabela6242[[#This Row],[Moc '[kW']]]</f>
        <v>0</v>
      </c>
      <c r="K45" s="29">
        <v>1</v>
      </c>
      <c r="L45" s="26">
        <v>704.76</v>
      </c>
      <c r="M45" s="22">
        <f>IFERROR(Tabela6242[[#This Row],[CENA NETTO ]]*Tabela6242[[#This Row],[Ilość]],0)</f>
        <v>704.76</v>
      </c>
    </row>
    <row r="46" spans="1:13" s="13" customFormat="1" ht="43.5" x14ac:dyDescent="0.35">
      <c r="A46" s="25" t="s">
        <v>136</v>
      </c>
      <c r="B46" s="30" t="s">
        <v>89</v>
      </c>
      <c r="C46" s="1">
        <v>400</v>
      </c>
      <c r="D46" s="1">
        <v>385</v>
      </c>
      <c r="E46" s="1">
        <v>280</v>
      </c>
      <c r="F46" s="1" t="s">
        <v>90</v>
      </c>
      <c r="G46" s="1" t="s">
        <v>19</v>
      </c>
      <c r="H46" s="1"/>
      <c r="I46" s="1"/>
      <c r="J46" s="1">
        <f>Tabela6242[[#This Row],[Ilość]]*Tabela6242[[#This Row],[Moc '[kW']]]</f>
        <v>0</v>
      </c>
      <c r="K46" s="29">
        <v>1</v>
      </c>
      <c r="L46" s="26">
        <v>1530.1080000000002</v>
      </c>
      <c r="M46" s="22">
        <f>IFERROR(Tabela6242[[#This Row],[CENA NETTO ]]*Tabela6242[[#This Row],[Ilość]],0)</f>
        <v>1530.1080000000002</v>
      </c>
    </row>
    <row r="47" spans="1:13" s="13" customFormat="1" x14ac:dyDescent="0.35">
      <c r="A47" s="33" t="s">
        <v>20</v>
      </c>
      <c r="B47" s="9" t="s">
        <v>146</v>
      </c>
      <c r="C47" s="34"/>
      <c r="D47" s="35"/>
      <c r="E47" s="35"/>
      <c r="F47" s="35"/>
      <c r="G47" s="35"/>
      <c r="H47" s="35"/>
      <c r="I47" s="35"/>
      <c r="J47" s="35"/>
      <c r="K47" s="34"/>
      <c r="L47" s="36"/>
      <c r="M47" s="37"/>
    </row>
    <row r="48" spans="1:13" s="13" customFormat="1" ht="116" x14ac:dyDescent="0.35">
      <c r="A48" s="25" t="s">
        <v>143</v>
      </c>
      <c r="B48" s="30" t="s">
        <v>137</v>
      </c>
      <c r="C48" s="1">
        <v>775</v>
      </c>
      <c r="D48" s="1">
        <v>735</v>
      </c>
      <c r="E48" s="1">
        <v>1870</v>
      </c>
      <c r="F48" s="1" t="s">
        <v>138</v>
      </c>
      <c r="G48" s="1" t="s">
        <v>13</v>
      </c>
      <c r="H48" s="1">
        <v>230</v>
      </c>
      <c r="I48" s="1">
        <v>0.17499999999999999</v>
      </c>
      <c r="J48" s="1">
        <f>Tabela6242[[#This Row],[Ilość]]*Tabela6242[[#This Row],[Moc '[kW']]]</f>
        <v>0.17499999999999999</v>
      </c>
      <c r="K48" s="29">
        <v>1</v>
      </c>
      <c r="L48" s="26">
        <v>3426.3600000000006</v>
      </c>
      <c r="M48" s="22">
        <f>IFERROR(Tabela6242[[#This Row],[CENA NETTO ]]*Tabela6242[[#This Row],[Ilość]],0)</f>
        <v>3426.3600000000006</v>
      </c>
    </row>
    <row r="49" spans="1:13" s="13" customFormat="1" ht="29" x14ac:dyDescent="0.35">
      <c r="A49" s="25" t="s">
        <v>144</v>
      </c>
      <c r="B49" s="30" t="s">
        <v>139</v>
      </c>
      <c r="C49" s="1">
        <v>1216</v>
      </c>
      <c r="D49" s="1">
        <v>577</v>
      </c>
      <c r="E49" s="1">
        <v>1700</v>
      </c>
      <c r="F49" s="1" t="s">
        <v>140</v>
      </c>
      <c r="G49" s="1" t="s">
        <v>195</v>
      </c>
      <c r="H49" s="1"/>
      <c r="I49" s="1"/>
      <c r="J49" s="1">
        <f>Tabela6242[[#This Row],[Ilość]]*Tabela6242[[#This Row],[Moc '[kW']]]</f>
        <v>0</v>
      </c>
      <c r="K49" s="29">
        <v>1</v>
      </c>
      <c r="L49" s="26">
        <v>1276.4399999999998</v>
      </c>
      <c r="M49" s="22">
        <f>IFERROR(Tabela6242[[#This Row],[CENA NETTO ]]*Tabela6242[[#This Row],[Ilość]],0)</f>
        <v>1276.4399999999998</v>
      </c>
    </row>
    <row r="50" spans="1:13" s="13" customFormat="1" ht="29" x14ac:dyDescent="0.35">
      <c r="A50" s="25" t="s">
        <v>145</v>
      </c>
      <c r="B50" s="30" t="s">
        <v>141</v>
      </c>
      <c r="C50" s="1">
        <v>1100</v>
      </c>
      <c r="D50" s="1">
        <v>373</v>
      </c>
      <c r="E50" s="1">
        <v>1700</v>
      </c>
      <c r="F50" s="1" t="s">
        <v>142</v>
      </c>
      <c r="G50" s="1" t="s">
        <v>195</v>
      </c>
      <c r="H50" s="1"/>
      <c r="I50" s="1"/>
      <c r="J50" s="1">
        <f>Tabela6242[[#This Row],[Ilość]]*Tabela6242[[#This Row],[Moc '[kW']]]</f>
        <v>0</v>
      </c>
      <c r="K50" s="29">
        <v>1</v>
      </c>
      <c r="L50" s="26">
        <v>1110.7800000000002</v>
      </c>
      <c r="M50" s="22">
        <f>IFERROR(Tabela6242[[#This Row],[CENA NETTO ]]*Tabela6242[[#This Row],[Ilość]],0)</f>
        <v>1110.7800000000002</v>
      </c>
    </row>
    <row r="51" spans="1:13" s="13" customFormat="1" x14ac:dyDescent="0.35">
      <c r="A51" s="33" t="s">
        <v>21</v>
      </c>
      <c r="B51" s="9" t="s">
        <v>147</v>
      </c>
      <c r="C51" s="34"/>
      <c r="D51" s="35"/>
      <c r="E51" s="35"/>
      <c r="F51" s="35"/>
      <c r="G51" s="35"/>
      <c r="H51" s="35"/>
      <c r="I51" s="35"/>
      <c r="J51" s="35"/>
      <c r="K51" s="34"/>
      <c r="L51" s="36"/>
      <c r="M51" s="37"/>
    </row>
    <row r="52" spans="1:13" s="13" customFormat="1" ht="58" x14ac:dyDescent="0.35">
      <c r="A52" s="25" t="s">
        <v>148</v>
      </c>
      <c r="B52" s="27" t="s">
        <v>149</v>
      </c>
      <c r="C52" s="28">
        <v>900</v>
      </c>
      <c r="D52" s="1">
        <v>700</v>
      </c>
      <c r="E52" s="1">
        <v>2000</v>
      </c>
      <c r="F52" s="1" t="s">
        <v>150</v>
      </c>
      <c r="G52" s="1" t="s">
        <v>19</v>
      </c>
      <c r="H52" s="1"/>
      <c r="I52" s="1"/>
      <c r="J52" s="1">
        <f>Tabela6242[[#This Row],[Ilość]]*Tabela6242[[#This Row],[Moc '[kW']]]</f>
        <v>0</v>
      </c>
      <c r="K52" s="29">
        <v>1</v>
      </c>
      <c r="L52" s="26">
        <v>5064.3360000000011</v>
      </c>
      <c r="M52" s="22">
        <f>IFERROR(Tabela6242[[#This Row],[CENA NETTO ]]*Tabela6242[[#This Row],[Ilość]],0)</f>
        <v>5064.3360000000011</v>
      </c>
    </row>
    <row r="53" spans="1:13" s="13" customFormat="1" ht="174" x14ac:dyDescent="0.35">
      <c r="A53" s="25" t="s">
        <v>151</v>
      </c>
      <c r="B53" s="27" t="s">
        <v>152</v>
      </c>
      <c r="C53" s="28">
        <v>1480</v>
      </c>
      <c r="D53" s="1">
        <v>830</v>
      </c>
      <c r="E53" s="1">
        <v>2010</v>
      </c>
      <c r="F53" s="1" t="s">
        <v>153</v>
      </c>
      <c r="G53" s="1" t="s">
        <v>13</v>
      </c>
      <c r="H53" s="1">
        <v>230</v>
      </c>
      <c r="I53" s="1">
        <v>0.45</v>
      </c>
      <c r="J53" s="1">
        <f>Tabela6242[[#This Row],[Ilość]]*Tabela6242[[#This Row],[Moc '[kW']]]</f>
        <v>0.45</v>
      </c>
      <c r="K53" s="29">
        <v>1</v>
      </c>
      <c r="L53" s="26">
        <v>5879.16</v>
      </c>
      <c r="M53" s="22">
        <f>IFERROR(Tabela6242[[#This Row],[CENA NETTO ]]*Tabela6242[[#This Row],[Ilość]],0)</f>
        <v>5879.16</v>
      </c>
    </row>
    <row r="54" spans="1:13" s="13" customFormat="1" ht="203" x14ac:dyDescent="0.35">
      <c r="A54" s="25" t="s">
        <v>154</v>
      </c>
      <c r="B54" s="27" t="s">
        <v>155</v>
      </c>
      <c r="C54" s="28">
        <v>1480</v>
      </c>
      <c r="D54" s="1">
        <v>830</v>
      </c>
      <c r="E54" s="1">
        <v>2010</v>
      </c>
      <c r="F54" s="1" t="s">
        <v>156</v>
      </c>
      <c r="G54" s="1" t="s">
        <v>13</v>
      </c>
      <c r="H54" s="1">
        <v>230</v>
      </c>
      <c r="I54" s="1">
        <v>0.65</v>
      </c>
      <c r="J54" s="1">
        <f>Tabela6242[[#This Row],[Ilość]]*Tabela6242[[#This Row],[Moc '[kW']]]</f>
        <v>0.65</v>
      </c>
      <c r="K54" s="29">
        <v>1</v>
      </c>
      <c r="L54" s="26">
        <v>6887.16</v>
      </c>
      <c r="M54" s="22">
        <f>IFERROR(Tabela6242[[#This Row],[CENA NETTO ]]*Tabela6242[[#This Row],[Ilość]],0)</f>
        <v>6887.16</v>
      </c>
    </row>
    <row r="55" spans="1:13" s="13" customFormat="1" ht="58" x14ac:dyDescent="0.35">
      <c r="A55" s="25" t="s">
        <v>157</v>
      </c>
      <c r="B55" s="27" t="s">
        <v>149</v>
      </c>
      <c r="C55" s="28">
        <v>950</v>
      </c>
      <c r="D55" s="1">
        <v>600</v>
      </c>
      <c r="E55" s="1">
        <v>2000</v>
      </c>
      <c r="F55" s="1" t="s">
        <v>150</v>
      </c>
      <c r="G55" s="1" t="s">
        <v>19</v>
      </c>
      <c r="H55" s="1"/>
      <c r="I55" s="1"/>
      <c r="J55" s="1">
        <f>Tabela6242[[#This Row],[Ilość]]*Tabela6242[[#This Row],[Moc '[kW']]]</f>
        <v>0</v>
      </c>
      <c r="K55" s="29">
        <v>2</v>
      </c>
      <c r="L55" s="26">
        <v>5051.3400000000011</v>
      </c>
      <c r="M55" s="22">
        <f>IFERROR(Tabela6242[[#This Row],[CENA NETTO ]]*Tabela6242[[#This Row],[Ilość]],0)</f>
        <v>10102.680000000002</v>
      </c>
    </row>
    <row r="56" spans="1:13" s="13" customFormat="1" ht="174" x14ac:dyDescent="0.35">
      <c r="A56" s="25" t="s">
        <v>158</v>
      </c>
      <c r="B56" s="27" t="s">
        <v>159</v>
      </c>
      <c r="C56" s="28">
        <v>420</v>
      </c>
      <c r="D56" s="1">
        <v>670</v>
      </c>
      <c r="E56" s="1">
        <v>830</v>
      </c>
      <c r="F56" s="1" t="s">
        <v>160</v>
      </c>
      <c r="G56" s="1" t="s">
        <v>13</v>
      </c>
      <c r="H56" s="1">
        <v>230</v>
      </c>
      <c r="I56" s="1">
        <v>0.1</v>
      </c>
      <c r="J56" s="1">
        <f>Tabela6242[[#This Row],[Ilość]]*Tabela6242[[#This Row],[Moc '[kW']]]</f>
        <v>0.1</v>
      </c>
      <c r="K56" s="29">
        <v>1</v>
      </c>
      <c r="L56" s="26">
        <v>1494.3600000000001</v>
      </c>
      <c r="M56" s="22">
        <f>IFERROR(Tabela6242[[#This Row],[CENA NETTO ]]*Tabela6242[[#This Row],[Ilość]],0)</f>
        <v>1494.3600000000001</v>
      </c>
    </row>
    <row r="57" spans="1:13" s="13" customFormat="1" ht="58" x14ac:dyDescent="0.35">
      <c r="A57" s="25" t="s">
        <v>161</v>
      </c>
      <c r="B57" s="27" t="s">
        <v>162</v>
      </c>
      <c r="C57" s="28">
        <v>1500</v>
      </c>
      <c r="D57" s="1">
        <v>600</v>
      </c>
      <c r="E57" s="1">
        <v>850</v>
      </c>
      <c r="F57" s="1" t="s">
        <v>69</v>
      </c>
      <c r="G57" s="1" t="s">
        <v>19</v>
      </c>
      <c r="H57" s="1"/>
      <c r="I57" s="1"/>
      <c r="J57" s="1">
        <f>Tabela6242[[#This Row],[Ilość]]*Tabela6242[[#This Row],[Moc '[kW']]]</f>
        <v>0</v>
      </c>
      <c r="K57" s="29">
        <v>1</v>
      </c>
      <c r="L57" s="26">
        <v>2363.2200000000003</v>
      </c>
      <c r="M57" s="22">
        <f>IFERROR(Tabela6242[[#This Row],[CENA NETTO ]]*Tabela6242[[#This Row],[Ilość]],0)</f>
        <v>2363.2200000000003</v>
      </c>
    </row>
    <row r="58" spans="1:13" s="13" customFormat="1" x14ac:dyDescent="0.35">
      <c r="A58" s="25" t="s">
        <v>163</v>
      </c>
      <c r="B58" s="27" t="s">
        <v>165</v>
      </c>
      <c r="C58" s="28"/>
      <c r="D58" s="1"/>
      <c r="E58" s="1"/>
      <c r="F58" s="1" t="s">
        <v>164</v>
      </c>
      <c r="G58" s="1" t="s">
        <v>196</v>
      </c>
      <c r="H58" s="1"/>
      <c r="I58" s="1"/>
      <c r="J58" s="1">
        <f>Tabela6242[[#This Row],[Ilość]]*Tabela6242[[#This Row],[Moc '[kW']]]</f>
        <v>0</v>
      </c>
      <c r="K58" s="29">
        <v>1</v>
      </c>
      <c r="L58" s="26">
        <v>249.6</v>
      </c>
      <c r="M58" s="22">
        <f>IFERROR(Tabela6242[[#This Row],[CENA NETTO ]]*Tabela6242[[#This Row],[Ilość]],0)</f>
        <v>249.6</v>
      </c>
    </row>
    <row r="59" spans="1:13" s="13" customFormat="1" ht="58" x14ac:dyDescent="0.35">
      <c r="A59" s="25" t="s">
        <v>166</v>
      </c>
      <c r="B59" s="27" t="s">
        <v>167</v>
      </c>
      <c r="C59" s="28">
        <v>500</v>
      </c>
      <c r="D59" s="1">
        <v>500</v>
      </c>
      <c r="E59" s="1">
        <v>2000</v>
      </c>
      <c r="F59" s="1" t="s">
        <v>168</v>
      </c>
      <c r="G59" s="1" t="s">
        <v>19</v>
      </c>
      <c r="H59" s="1"/>
      <c r="I59" s="1"/>
      <c r="J59" s="1">
        <f>Tabela6242[[#This Row],[Ilość]]*Tabela6242[[#This Row],[Moc '[kW']]]</f>
        <v>0</v>
      </c>
      <c r="K59" s="29">
        <v>1</v>
      </c>
      <c r="L59" s="26">
        <v>4275</v>
      </c>
      <c r="M59" s="22">
        <f>IFERROR(Tabela6242[[#This Row],[CENA NETTO ]]*Tabela6242[[#This Row],[Ilość]],0)</f>
        <v>4275</v>
      </c>
    </row>
    <row r="60" spans="1:13" s="13" customFormat="1" x14ac:dyDescent="0.35">
      <c r="A60" s="25" t="s">
        <v>169</v>
      </c>
      <c r="B60" s="27" t="s">
        <v>170</v>
      </c>
      <c r="C60" s="28"/>
      <c r="D60" s="1"/>
      <c r="E60" s="1"/>
      <c r="F60" s="1" t="s">
        <v>171</v>
      </c>
      <c r="G60" s="1" t="s">
        <v>13</v>
      </c>
      <c r="H60" s="1"/>
      <c r="I60" s="1"/>
      <c r="J60" s="1">
        <f>Tabela6242[[#This Row],[Ilość]]*Tabela6242[[#This Row],[Moc '[kW']]]</f>
        <v>0</v>
      </c>
      <c r="K60" s="29">
        <v>1</v>
      </c>
      <c r="L60" s="26">
        <v>721.56</v>
      </c>
      <c r="M60" s="22">
        <f>IFERROR(Tabela6242[[#This Row],[CENA NETTO ]]*Tabela6242[[#This Row],[Ilość]],0)</f>
        <v>721.56</v>
      </c>
    </row>
    <row r="61" spans="1:13" s="13" customFormat="1" x14ac:dyDescent="0.35">
      <c r="A61" s="33" t="s">
        <v>22</v>
      </c>
      <c r="B61" s="9" t="s">
        <v>172</v>
      </c>
      <c r="C61" s="34"/>
      <c r="D61" s="35"/>
      <c r="E61" s="35"/>
      <c r="F61" s="35"/>
      <c r="G61" s="35"/>
      <c r="H61" s="35"/>
      <c r="I61" s="35"/>
      <c r="J61" s="35"/>
      <c r="K61" s="34"/>
      <c r="L61" s="36"/>
      <c r="M61" s="37"/>
    </row>
    <row r="62" spans="1:13" s="13" customFormat="1" ht="43.5" x14ac:dyDescent="0.35">
      <c r="A62" s="25" t="s">
        <v>173</v>
      </c>
      <c r="B62" s="30" t="s">
        <v>91</v>
      </c>
      <c r="C62" s="1">
        <v>1350</v>
      </c>
      <c r="D62" s="1">
        <v>700</v>
      </c>
      <c r="E62" s="1">
        <v>900</v>
      </c>
      <c r="F62" s="1" t="s">
        <v>100</v>
      </c>
      <c r="G62" s="1" t="s">
        <v>19</v>
      </c>
      <c r="H62" s="1"/>
      <c r="I62" s="1"/>
      <c r="J62" s="1">
        <f>Tabela6242[[#This Row],[Ilość]]*Tabela6242[[#This Row],[Moc '[kW']]]</f>
        <v>0</v>
      </c>
      <c r="K62" s="29">
        <v>1</v>
      </c>
      <c r="L62" s="26">
        <v>2707.2719999999999</v>
      </c>
      <c r="M62" s="22">
        <f>IFERROR(Tabela6242[[#This Row],[CENA NETTO ]]*Tabela6242[[#This Row],[Ilość]],0)</f>
        <v>2707.2719999999999</v>
      </c>
    </row>
    <row r="63" spans="1:13" s="13" customFormat="1" x14ac:dyDescent="0.35">
      <c r="A63" s="25" t="s">
        <v>174</v>
      </c>
      <c r="B63" s="32" t="s">
        <v>70</v>
      </c>
      <c r="C63" s="1"/>
      <c r="D63" s="1"/>
      <c r="E63" s="1"/>
      <c r="F63" s="1" t="s">
        <v>71</v>
      </c>
      <c r="G63" s="1" t="s">
        <v>13</v>
      </c>
      <c r="H63" s="1"/>
      <c r="I63" s="1"/>
      <c r="J63" s="1">
        <f>Tabela6242[[#This Row],[Ilość]]*Tabela6242[[#This Row],[Moc '[kW']]]</f>
        <v>0</v>
      </c>
      <c r="K63" s="29">
        <v>1</v>
      </c>
      <c r="L63" s="26">
        <v>805.56</v>
      </c>
      <c r="M63" s="22">
        <f>IFERROR(Tabela6242[[#This Row],[CENA NETTO ]]*Tabela6242[[#This Row],[Ilość]],0)</f>
        <v>805.56</v>
      </c>
    </row>
    <row r="64" spans="1:13" s="13" customFormat="1" ht="87" x14ac:dyDescent="0.35">
      <c r="A64" s="25" t="s">
        <v>175</v>
      </c>
      <c r="B64" s="30" t="s">
        <v>178</v>
      </c>
      <c r="C64" s="1">
        <v>425</v>
      </c>
      <c r="D64" s="1">
        <v>375</v>
      </c>
      <c r="E64" s="1">
        <v>185</v>
      </c>
      <c r="F64" s="1" t="s">
        <v>179</v>
      </c>
      <c r="G64" s="1" t="s">
        <v>13</v>
      </c>
      <c r="H64" s="1">
        <v>230</v>
      </c>
      <c r="I64" s="1">
        <v>0.08</v>
      </c>
      <c r="J64" s="1">
        <f>Tabela6242[[#This Row],[Ilość]]*Tabela6242[[#This Row],[Moc '[kW']]]</f>
        <v>0.08</v>
      </c>
      <c r="K64" s="29">
        <v>1</v>
      </c>
      <c r="L64" s="26">
        <v>1679.1600000000003</v>
      </c>
      <c r="M64" s="22">
        <f>IFERROR(Tabela6242[[#This Row],[CENA NETTO ]]*Tabela6242[[#This Row],[Ilość]],0)</f>
        <v>1679.1600000000003</v>
      </c>
    </row>
    <row r="65" spans="1:13" s="13" customFormat="1" ht="118" x14ac:dyDescent="0.35">
      <c r="A65" s="25" t="s">
        <v>176</v>
      </c>
      <c r="B65" s="30" t="s">
        <v>101</v>
      </c>
      <c r="C65" s="1">
        <v>595</v>
      </c>
      <c r="D65" s="1">
        <v>650</v>
      </c>
      <c r="E65" s="1">
        <v>830</v>
      </c>
      <c r="F65" s="1" t="s">
        <v>102</v>
      </c>
      <c r="G65" s="1" t="s">
        <v>13</v>
      </c>
      <c r="H65" s="1">
        <v>230</v>
      </c>
      <c r="I65" s="1">
        <v>0.158</v>
      </c>
      <c r="J65" s="1">
        <f>Tabela6242[[#This Row],[Ilość]]*Tabela6242[[#This Row],[Moc '[kW']]]</f>
        <v>0.158</v>
      </c>
      <c r="K65" s="29">
        <v>1</v>
      </c>
      <c r="L65" s="26">
        <v>1956.3600000000001</v>
      </c>
      <c r="M65" s="22">
        <f>IFERROR(Tabela6242[[#This Row],[CENA NETTO ]]*Tabela6242[[#This Row],[Ilość]],0)</f>
        <v>1956.3600000000001</v>
      </c>
    </row>
    <row r="66" spans="1:13" s="13" customFormat="1" ht="43.5" x14ac:dyDescent="0.35">
      <c r="A66" s="25" t="s">
        <v>177</v>
      </c>
      <c r="B66" s="27" t="s">
        <v>89</v>
      </c>
      <c r="C66" s="28">
        <v>400</v>
      </c>
      <c r="D66" s="1">
        <v>385</v>
      </c>
      <c r="E66" s="1">
        <v>280</v>
      </c>
      <c r="F66" s="1" t="s">
        <v>90</v>
      </c>
      <c r="G66" s="1" t="s">
        <v>19</v>
      </c>
      <c r="H66" s="1"/>
      <c r="I66" s="1"/>
      <c r="J66" s="1">
        <f>Tabela6242[[#This Row],[Ilość]]*Tabela6242[[#This Row],[Moc '[kW']]]</f>
        <v>0</v>
      </c>
      <c r="K66" s="29">
        <v>1</v>
      </c>
      <c r="L66" s="26">
        <v>1530.1080000000002</v>
      </c>
      <c r="M66" s="22">
        <f>IFERROR(Tabela6242[[#This Row],[CENA NETTO ]]*Tabela6242[[#This Row],[Ilość]],0)</f>
        <v>1530.1080000000002</v>
      </c>
    </row>
    <row r="67" spans="1:13" s="13" customFormat="1" x14ac:dyDescent="0.35">
      <c r="A67" s="33" t="s">
        <v>23</v>
      </c>
      <c r="B67" s="9" t="s">
        <v>180</v>
      </c>
      <c r="C67" s="34"/>
      <c r="D67" s="35"/>
      <c r="E67" s="35"/>
      <c r="F67" s="35"/>
      <c r="G67" s="35"/>
      <c r="H67" s="35"/>
      <c r="I67" s="35"/>
      <c r="J67" s="35"/>
      <c r="K67" s="34"/>
      <c r="L67" s="36"/>
      <c r="M67" s="37"/>
    </row>
    <row r="68" spans="1:13" s="13" customFormat="1" ht="43.5" x14ac:dyDescent="0.35">
      <c r="A68" s="25" t="s">
        <v>181</v>
      </c>
      <c r="B68" s="27" t="s">
        <v>89</v>
      </c>
      <c r="C68" s="28">
        <v>400</v>
      </c>
      <c r="D68" s="1">
        <v>385</v>
      </c>
      <c r="E68" s="1">
        <v>280</v>
      </c>
      <c r="F68" s="1" t="s">
        <v>90</v>
      </c>
      <c r="G68" s="1" t="s">
        <v>19</v>
      </c>
      <c r="H68" s="1"/>
      <c r="I68" s="1"/>
      <c r="J68" s="1">
        <f>Tabela6242[[#This Row],[Ilość]]*Tabela6242[[#This Row],[Moc '[kW']]]</f>
        <v>0</v>
      </c>
      <c r="K68" s="29">
        <v>1</v>
      </c>
      <c r="L68" s="26">
        <v>1530.1080000000002</v>
      </c>
      <c r="M68" s="22">
        <f>IFERROR(Tabela6242[[#This Row],[CENA NETTO ]]*Tabela6242[[#This Row],[Ilość]],0)</f>
        <v>1530.1080000000002</v>
      </c>
    </row>
    <row r="69" spans="1:13" s="13" customFormat="1" ht="145" x14ac:dyDescent="0.35">
      <c r="A69" s="25" t="s">
        <v>182</v>
      </c>
      <c r="B69" s="27" t="s">
        <v>189</v>
      </c>
      <c r="C69" s="28">
        <v>442</v>
      </c>
      <c r="D69" s="1">
        <v>686</v>
      </c>
      <c r="E69" s="1">
        <v>945</v>
      </c>
      <c r="F69" s="1" t="s">
        <v>190</v>
      </c>
      <c r="G69" s="1" t="s">
        <v>17</v>
      </c>
      <c r="H69" s="1">
        <v>400</v>
      </c>
      <c r="I69" s="1">
        <v>0.73499999999999999</v>
      </c>
      <c r="J69" s="1">
        <f>Tabela6242[[#This Row],[Ilość]]*Tabela6242[[#This Row],[Moc '[kW']]]</f>
        <v>0.73499999999999999</v>
      </c>
      <c r="K69" s="29">
        <v>1</v>
      </c>
      <c r="L69" s="26">
        <v>8279.2799999999988</v>
      </c>
      <c r="M69" s="22">
        <f>IFERROR(Tabela6242[[#This Row],[CENA NETTO ]]*Tabela6242[[#This Row],[Ilość]],0)</f>
        <v>8279.2799999999988</v>
      </c>
    </row>
    <row r="70" spans="1:13" s="13" customFormat="1" ht="43.5" x14ac:dyDescent="0.35">
      <c r="A70" s="25" t="s">
        <v>183</v>
      </c>
      <c r="B70" s="27" t="s">
        <v>191</v>
      </c>
      <c r="C70" s="28"/>
      <c r="D70" s="1"/>
      <c r="E70" s="1"/>
      <c r="F70" s="1" t="s">
        <v>192</v>
      </c>
      <c r="G70" s="1" t="s">
        <v>17</v>
      </c>
      <c r="H70" s="1"/>
      <c r="I70" s="1"/>
      <c r="J70" s="1">
        <f>Tabela6242[[#This Row],[Ilość]]*Tabela6242[[#This Row],[Moc '[kW']]]</f>
        <v>0</v>
      </c>
      <c r="K70" s="29">
        <v>1</v>
      </c>
      <c r="L70" s="26">
        <v>1144.8</v>
      </c>
      <c r="M70" s="22">
        <f>IFERROR(Tabela6242[[#This Row],[CENA NETTO ]]*Tabela6242[[#This Row],[Ilość]],0)</f>
        <v>1144.8</v>
      </c>
    </row>
    <row r="71" spans="1:13" s="13" customFormat="1" ht="58" x14ac:dyDescent="0.35">
      <c r="A71" s="25" t="s">
        <v>184</v>
      </c>
      <c r="B71" s="27" t="s">
        <v>193</v>
      </c>
      <c r="C71" s="28">
        <v>1350</v>
      </c>
      <c r="D71" s="1">
        <v>600</v>
      </c>
      <c r="E71" s="1">
        <v>850</v>
      </c>
      <c r="F71" s="1" t="s">
        <v>96</v>
      </c>
      <c r="G71" s="1" t="s">
        <v>19</v>
      </c>
      <c r="H71" s="1"/>
      <c r="I71" s="1"/>
      <c r="J71" s="1">
        <f>Tabela6242[[#This Row],[Ilość]]*Tabela6242[[#This Row],[Moc '[kW']]]</f>
        <v>0</v>
      </c>
      <c r="K71" s="29">
        <v>1</v>
      </c>
      <c r="L71" s="26">
        <v>1424.0879999999997</v>
      </c>
      <c r="M71" s="22">
        <f>IFERROR(Tabela6242[[#This Row],[CENA NETTO ]]*Tabela6242[[#This Row],[Ilość]],0)</f>
        <v>1424.0879999999997</v>
      </c>
    </row>
    <row r="72" spans="1:13" s="13" customFormat="1" ht="29" x14ac:dyDescent="0.35">
      <c r="A72" s="25" t="s">
        <v>185</v>
      </c>
      <c r="B72" s="27" t="s">
        <v>72</v>
      </c>
      <c r="C72" s="28" t="s">
        <v>73</v>
      </c>
      <c r="D72" s="1" t="s">
        <v>73</v>
      </c>
      <c r="E72" s="1">
        <v>680</v>
      </c>
      <c r="F72" s="1" t="s">
        <v>74</v>
      </c>
      <c r="G72" s="1" t="s">
        <v>13</v>
      </c>
      <c r="H72" s="1"/>
      <c r="I72" s="1"/>
      <c r="J72" s="1">
        <f>Tabela6242[[#This Row],[Ilość]]*Tabela6242[[#This Row],[Moc '[kW']]]</f>
        <v>0</v>
      </c>
      <c r="K72" s="29">
        <v>1</v>
      </c>
      <c r="L72" s="26">
        <v>704.76</v>
      </c>
      <c r="M72" s="22">
        <f>IFERROR(Tabela6242[[#This Row],[CENA NETTO ]]*Tabela6242[[#This Row],[Ilość]],0)</f>
        <v>704.76</v>
      </c>
    </row>
    <row r="73" spans="1:13" s="13" customFormat="1" ht="58" x14ac:dyDescent="0.35">
      <c r="A73" s="25" t="s">
        <v>186</v>
      </c>
      <c r="B73" s="27" t="s">
        <v>81</v>
      </c>
      <c r="C73" s="28">
        <v>800</v>
      </c>
      <c r="D73" s="1">
        <v>700</v>
      </c>
      <c r="E73" s="1">
        <v>850</v>
      </c>
      <c r="F73" s="1" t="s">
        <v>82</v>
      </c>
      <c r="G73" s="1" t="s">
        <v>19</v>
      </c>
      <c r="H73" s="1"/>
      <c r="I73" s="1"/>
      <c r="J73" s="1">
        <f>Tabela6242[[#This Row],[Ilość]]*Tabela6242[[#This Row],[Moc '[kW']]]</f>
        <v>0</v>
      </c>
      <c r="K73" s="29">
        <v>1</v>
      </c>
      <c r="L73" s="26">
        <v>2339.9639999999999</v>
      </c>
      <c r="M73" s="22">
        <f>IFERROR(Tabela6242[[#This Row],[CENA NETTO ]]*Tabela6242[[#This Row],[Ilość]],0)</f>
        <v>2339.9639999999999</v>
      </c>
    </row>
    <row r="74" spans="1:13" s="13" customFormat="1" x14ac:dyDescent="0.35">
      <c r="A74" s="25" t="s">
        <v>187</v>
      </c>
      <c r="B74" s="27" t="s">
        <v>83</v>
      </c>
      <c r="C74" s="28"/>
      <c r="D74" s="1"/>
      <c r="E74" s="1"/>
      <c r="F74" s="1" t="s">
        <v>84</v>
      </c>
      <c r="G74" s="1" t="s">
        <v>13</v>
      </c>
      <c r="H74" s="1"/>
      <c r="I74" s="1"/>
      <c r="J74" s="1">
        <f>Tabela6242[[#This Row],[Ilość]]*Tabela6242[[#This Row],[Moc '[kW']]]</f>
        <v>0</v>
      </c>
      <c r="K74" s="29">
        <v>1</v>
      </c>
      <c r="L74" s="26">
        <v>981.95999999999992</v>
      </c>
      <c r="M74" s="22">
        <f>IFERROR(Tabela6242[[#This Row],[CENA NETTO ]]*Tabela6242[[#This Row],[Ilość]],0)</f>
        <v>981.95999999999992</v>
      </c>
    </row>
    <row r="75" spans="1:13" s="13" customFormat="1" ht="58" x14ac:dyDescent="0.35">
      <c r="A75" s="25" t="s">
        <v>188</v>
      </c>
      <c r="B75" s="27" t="s">
        <v>94</v>
      </c>
      <c r="C75" s="28">
        <v>600</v>
      </c>
      <c r="D75" s="1">
        <v>700</v>
      </c>
      <c r="E75" s="1">
        <v>850</v>
      </c>
      <c r="F75" s="1" t="s">
        <v>66</v>
      </c>
      <c r="G75" s="1" t="s">
        <v>19</v>
      </c>
      <c r="H75" s="1"/>
      <c r="I75" s="1"/>
      <c r="J75" s="1">
        <f>Tabela6242[[#This Row],[Ilość]]*Tabela6242[[#This Row],[Moc '[kW']]]</f>
        <v>0</v>
      </c>
      <c r="K75" s="29">
        <v>1</v>
      </c>
      <c r="L75" s="26">
        <v>1145.0160000000001</v>
      </c>
      <c r="M75" s="22">
        <f>IFERROR(Tabela6242[[#This Row],[CENA NETTO ]]*Tabela6242[[#This Row],[Ilość]],0)</f>
        <v>1145.0160000000001</v>
      </c>
    </row>
    <row r="76" spans="1:13" s="13" customFormat="1" x14ac:dyDescent="0.35">
      <c r="A76" s="15"/>
      <c r="B76" s="14"/>
      <c r="C76" s="16"/>
      <c r="D76" s="16"/>
      <c r="E76" s="16"/>
      <c r="F76" s="16"/>
      <c r="G76" s="16"/>
      <c r="H76" s="23" t="s">
        <v>198</v>
      </c>
      <c r="I76" s="23">
        <f>SUMIF(H3:H75,230,J3:J75)</f>
        <v>5.5790000000000006</v>
      </c>
      <c r="J76" s="23"/>
      <c r="K76" s="23"/>
      <c r="L76" s="16" t="s">
        <v>0</v>
      </c>
      <c r="M76" s="17">
        <f>SUBTOTAL(109,M2:M75)</f>
        <v>418229.12999999977</v>
      </c>
    </row>
    <row r="77" spans="1:13" x14ac:dyDescent="0.35">
      <c r="A77" s="18"/>
      <c r="B77" s="19"/>
      <c r="C77" s="5"/>
      <c r="D77" s="5"/>
      <c r="E77" s="5"/>
      <c r="F77" s="5"/>
      <c r="G77" s="5"/>
      <c r="H77" s="23" t="s">
        <v>199</v>
      </c>
      <c r="I77" s="5">
        <f>SUMIF(H3:H75,400,J3:J75)</f>
        <v>85.834999999999994</v>
      </c>
      <c r="J77" s="5"/>
      <c r="K77" s="5"/>
      <c r="L77" s="5" t="s">
        <v>1</v>
      </c>
      <c r="M77" s="6">
        <f>M76*0.23</f>
        <v>96192.699899999949</v>
      </c>
    </row>
    <row r="78" spans="1:13" x14ac:dyDescent="0.35">
      <c r="A78" s="18"/>
      <c r="B78" s="19"/>
      <c r="C78" s="5"/>
      <c r="D78" s="5"/>
      <c r="E78" s="5"/>
      <c r="F78" s="5"/>
      <c r="G78" s="5"/>
      <c r="H78" s="5"/>
      <c r="I78" s="5"/>
      <c r="J78" s="5"/>
      <c r="K78" s="5"/>
      <c r="L78" s="5" t="s">
        <v>2</v>
      </c>
      <c r="M78" s="6">
        <f>M76+M77</f>
        <v>514421.82989999972</v>
      </c>
    </row>
  </sheetData>
  <phoneticPr fontId="1" type="noConversion"/>
  <conditionalFormatting sqref="A2:J2 A3:A75">
    <cfRule type="expression" dxfId="22" priority="35">
      <formula>#REF!&gt;"2023-02-01"</formula>
    </cfRule>
    <cfRule type="expression" dxfId="21" priority="36">
      <formula>#REF!="2023-02-01"</formula>
    </cfRule>
  </conditionalFormatting>
  <conditionalFormatting sqref="B38">
    <cfRule type="expression" dxfId="20" priority="15">
      <formula>#REF!&gt;"2023-02-01"</formula>
    </cfRule>
    <cfRule type="expression" dxfId="19" priority="16">
      <formula>#REF!="2023-02-01"</formula>
    </cfRule>
  </conditionalFormatting>
  <conditionalFormatting sqref="B47">
    <cfRule type="expression" dxfId="18" priority="11">
      <formula>#REF!&gt;"2023-02-01"</formula>
    </cfRule>
    <cfRule type="expression" dxfId="17" priority="12">
      <formula>#REF!="2023-02-01"</formula>
    </cfRule>
  </conditionalFormatting>
  <conditionalFormatting sqref="B51">
    <cfRule type="expression" dxfId="16" priority="7">
      <formula>#REF!&gt;"2023-02-01"</formula>
    </cfRule>
    <cfRule type="expression" dxfId="15" priority="8">
      <formula>#REF!="2023-02-01"</formula>
    </cfRule>
  </conditionalFormatting>
  <conditionalFormatting sqref="B61">
    <cfRule type="expression" dxfId="14" priority="5">
      <formula>#REF!&gt;"2023-02-01"</formula>
    </cfRule>
    <cfRule type="expression" dxfId="13" priority="6">
      <formula>#REF!="2023-02-01"</formula>
    </cfRule>
  </conditionalFormatting>
  <conditionalFormatting sqref="B67">
    <cfRule type="expression" dxfId="12" priority="1">
      <formula>#REF!&gt;"2023-02-01"</formula>
    </cfRule>
    <cfRule type="expression" dxfId="11" priority="2">
      <formula>#REF!="2023-02-01"</formula>
    </cfRule>
  </conditionalFormatting>
  <conditionalFormatting sqref="B3:I37">
    <cfRule type="expression" dxfId="10" priority="17">
      <formula>#REF!&gt;"2024-07-04"</formula>
    </cfRule>
    <cfRule type="expression" dxfId="9" priority="18">
      <formula>#REF!="2024-07-04"</formula>
    </cfRule>
  </conditionalFormatting>
  <conditionalFormatting sqref="B39:I46">
    <cfRule type="expression" dxfId="8" priority="13">
      <formula>#REF!&gt;"2024-07-04"</formula>
    </cfRule>
    <cfRule type="expression" dxfId="7" priority="14">
      <formula>#REF!="2024-07-04"</formula>
    </cfRule>
  </conditionalFormatting>
  <conditionalFormatting sqref="B48:I50">
    <cfRule type="expression" dxfId="6" priority="9">
      <formula>#REF!&gt;"2024-07-04"</formula>
    </cfRule>
    <cfRule type="expression" dxfId="5" priority="10">
      <formula>#REF!="2024-07-04"</formula>
    </cfRule>
  </conditionalFormatting>
  <conditionalFormatting sqref="B62:I65">
    <cfRule type="expression" dxfId="4" priority="3">
      <formula>#REF!&gt;"2024-07-04"</formula>
    </cfRule>
    <cfRule type="expression" dxfId="3" priority="4">
      <formula>#REF!="2024-07-04"</formula>
    </cfRule>
  </conditionalFormatting>
  <conditionalFormatting sqref="K2:M2">
    <cfRule type="expression" dxfId="2" priority="33">
      <formula>#REF!&gt;"2023-02-01"</formula>
    </cfRule>
    <cfRule type="expression" dxfId="1" priority="34">
      <formula>#REF!="2023-02-01"</formula>
    </cfRule>
  </conditionalFormatting>
  <pageMargins left="0.7" right="0.7" top="0.75" bottom="0.75" header="0.3" footer="0.3"/>
  <pageSetup paperSize="9" scale="1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Szkola w Korycinie</vt:lpstr>
      <vt:lpstr>'Szkola w Korycinie'!Obszar_wydruku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Kupski</dc:creator>
  <cp:lastModifiedBy>Sebastian Kupski</cp:lastModifiedBy>
  <dcterms:created xsi:type="dcterms:W3CDTF">2015-06-05T18:19:34Z</dcterms:created>
  <dcterms:modified xsi:type="dcterms:W3CDTF">2024-07-10T15:29:22Z</dcterms:modified>
</cp:coreProperties>
</file>