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Kosztorysy\Kosztorys ofertowy z formułami\"/>
    </mc:Choice>
  </mc:AlternateContent>
  <bookViews>
    <workbookView xWindow="0" yWindow="0" windowWidth="28800" windowHeight="13545" tabRatio="811" activeTab="2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'02.ki_dr'!$C$2:$C$133</definedName>
    <definedName name="_xlnm._FilterDatabase" localSheetId="3" hidden="1">'03.MD-01'!$E$2:$E$51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'11.KD'!$E$3:$E$26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'01.dm00'!$A$1:$G$8</definedName>
    <definedName name="_xlnm.Print_Area" localSheetId="2">'02.ki_dr'!$A$1:$G$134</definedName>
    <definedName name="_xlnm.Print_Area" localSheetId="3">'03.MD-01'!$A$1:$G$64</definedName>
    <definedName name="_xlnm.Print_Area" localSheetId="4">'04.MD-02'!$A$1:$G$98</definedName>
    <definedName name="_xlnm.Print_Area" localSheetId="5">'05.PDR-4'!$A$1:$G$50</definedName>
    <definedName name="_xlnm.Print_Area" localSheetId="6">'06.EN'!$A$1:$G$81</definedName>
    <definedName name="_xlnm.Print_Area" localSheetId="8">'08.W'!$A$1:$G$21</definedName>
    <definedName name="_xlnm.Print_Area" localSheetId="9">'09.G'!$A$1:$G$19</definedName>
    <definedName name="_xlnm.Print_Area" localSheetId="10">'10.TM'!$A$1:$G$15</definedName>
    <definedName name="_xlnm.Print_Area" localSheetId="11">'11.KD'!$A$1:$G$27</definedName>
    <definedName name="_xlnm.Print_Area" localSheetId="12">'12.OŚ'!$A$1:$G$50</definedName>
    <definedName name="_xlnm.Print_Area" localSheetId="13">'13.M'!$A$1:$G$12</definedName>
    <definedName name="_xlnm.Print_Area" localSheetId="0">ZZK!$A$1:$C$26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64" l="1"/>
  <c r="G96" i="39" l="1"/>
  <c r="G97" i="39"/>
  <c r="E83" i="64" l="1"/>
  <c r="E40" i="64" l="1"/>
  <c r="G53" i="66" l="1"/>
  <c r="G80" i="52"/>
  <c r="G79" i="52"/>
  <c r="A53" i="66" l="1"/>
  <c r="G80" i="64" l="1"/>
  <c r="G38" i="64" l="1"/>
  <c r="G8" i="47" l="1"/>
  <c r="G9" i="47"/>
  <c r="G10" i="47"/>
  <c r="G11" i="47"/>
  <c r="G12" i="47"/>
  <c r="G13" i="47"/>
  <c r="G14" i="47"/>
  <c r="G15" i="47"/>
  <c r="G16" i="47"/>
  <c r="G17" i="47"/>
  <c r="G18" i="47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52" i="66"/>
  <c r="G51" i="66"/>
  <c r="G50" i="66"/>
  <c r="G49" i="66"/>
  <c r="G48" i="66"/>
  <c r="G46" i="66"/>
  <c r="G45" i="66"/>
  <c r="G44" i="66"/>
  <c r="G43" i="66"/>
  <c r="G42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17" i="66"/>
  <c r="G18" i="66"/>
  <c r="G19" i="66"/>
  <c r="G11" i="66"/>
  <c r="G12" i="66"/>
  <c r="G10" i="66"/>
  <c r="G48" i="60"/>
  <c r="G45" i="60"/>
  <c r="G43" i="60"/>
  <c r="G42" i="60"/>
  <c r="G41" i="60"/>
  <c r="G40" i="60"/>
  <c r="G37" i="60"/>
  <c r="G34" i="60"/>
  <c r="G29" i="60"/>
  <c r="G26" i="60"/>
  <c r="G24" i="60"/>
  <c r="G23" i="60"/>
  <c r="G22" i="60"/>
  <c r="G21" i="60"/>
  <c r="G18" i="60"/>
  <c r="G15" i="60"/>
  <c r="G14" i="60"/>
  <c r="G13" i="60"/>
  <c r="G12" i="60"/>
  <c r="G11" i="60"/>
  <c r="G8" i="60"/>
  <c r="G95" i="39"/>
  <c r="G94" i="39"/>
  <c r="G93" i="39"/>
  <c r="G90" i="39"/>
  <c r="G89" i="39"/>
  <c r="G88" i="39"/>
  <c r="G87" i="39"/>
  <c r="G86" i="39"/>
  <c r="G85" i="39"/>
  <c r="G84" i="39"/>
  <c r="G81" i="39"/>
  <c r="G79" i="39"/>
  <c r="G77" i="39"/>
  <c r="G73" i="39"/>
  <c r="G69" i="39"/>
  <c r="G68" i="39"/>
  <c r="G67" i="39"/>
  <c r="G66" i="39"/>
  <c r="G62" i="39"/>
  <c r="G61" i="39"/>
  <c r="G60" i="39"/>
  <c r="G59" i="39"/>
  <c r="G58" i="39"/>
  <c r="G57" i="39"/>
  <c r="G56" i="39"/>
  <c r="G54" i="39"/>
  <c r="G51" i="39"/>
  <c r="G50" i="39"/>
  <c r="G49" i="39"/>
  <c r="G47" i="39"/>
  <c r="G45" i="39"/>
  <c r="G40" i="39"/>
  <c r="G38" i="39"/>
  <c r="G37" i="39"/>
  <c r="G35" i="39"/>
  <c r="G34" i="39"/>
  <c r="G33" i="39"/>
  <c r="G32" i="39"/>
  <c r="G31" i="39"/>
  <c r="G30" i="39"/>
  <c r="G29" i="39"/>
  <c r="G28" i="39"/>
  <c r="G25" i="39"/>
  <c r="G23" i="39"/>
  <c r="G22" i="39"/>
  <c r="G17" i="39"/>
  <c r="G15" i="39"/>
  <c r="G13" i="39"/>
  <c r="G12" i="39"/>
  <c r="G11" i="39"/>
  <c r="G8" i="39"/>
  <c r="G62" i="37"/>
  <c r="G61" i="37"/>
  <c r="G58" i="37"/>
  <c r="G57" i="37"/>
  <c r="G56" i="37"/>
  <c r="G54" i="37"/>
  <c r="G51" i="37"/>
  <c r="G50" i="37"/>
  <c r="G49" i="37"/>
  <c r="G48" i="37"/>
  <c r="G45" i="37"/>
  <c r="G44" i="37"/>
  <c r="G40" i="37"/>
  <c r="G39" i="37"/>
  <c r="G36" i="37"/>
  <c r="G35" i="37"/>
  <c r="G34" i="37"/>
  <c r="G33" i="37"/>
  <c r="G32" i="37"/>
  <c r="G28" i="37"/>
  <c r="G25" i="37"/>
  <c r="G23" i="37"/>
  <c r="G22" i="37"/>
  <c r="G21" i="37"/>
  <c r="G20" i="37"/>
  <c r="G17" i="37"/>
  <c r="G16" i="37"/>
  <c r="G13" i="37"/>
  <c r="G12" i="37"/>
  <c r="G11" i="37"/>
  <c r="G8" i="37"/>
  <c r="G133" i="64"/>
  <c r="G131" i="64"/>
  <c r="G130" i="64"/>
  <c r="G129" i="64"/>
  <c r="G127" i="64"/>
  <c r="G126" i="64"/>
  <c r="G125" i="64"/>
  <c r="G119" i="64"/>
  <c r="G118" i="64"/>
  <c r="G117" i="64"/>
  <c r="G116" i="64"/>
  <c r="G115" i="64"/>
  <c r="G114" i="64"/>
  <c r="G113" i="64"/>
  <c r="G112" i="64"/>
  <c r="G111" i="64"/>
  <c r="G110" i="64"/>
  <c r="G109" i="64"/>
  <c r="G108" i="64"/>
  <c r="G107" i="64"/>
  <c r="G105" i="64"/>
  <c r="G104" i="64"/>
  <c r="G103" i="64"/>
  <c r="G102" i="64"/>
  <c r="G99" i="64"/>
  <c r="G97" i="64"/>
  <c r="G96" i="64"/>
  <c r="G95" i="64"/>
  <c r="G94" i="64"/>
  <c r="G79" i="64"/>
  <c r="G64" i="64"/>
  <c r="G63" i="64"/>
  <c r="G61" i="64"/>
  <c r="G60" i="64"/>
  <c r="G58" i="64"/>
  <c r="G57" i="64"/>
  <c r="G56" i="64"/>
  <c r="G55" i="64"/>
  <c r="G54" i="64"/>
  <c r="G52" i="64"/>
  <c r="G51" i="64"/>
  <c r="G50" i="64"/>
  <c r="G49" i="64"/>
  <c r="G48" i="64"/>
  <c r="G47" i="64"/>
  <c r="G46" i="64"/>
  <c r="G45" i="64"/>
  <c r="G36" i="64"/>
  <c r="G32" i="64"/>
  <c r="G31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7" i="64"/>
  <c r="G15" i="64"/>
  <c r="G14" i="64"/>
  <c r="G13" i="64"/>
  <c r="G12" i="64"/>
  <c r="G11" i="64"/>
  <c r="G10" i="64"/>
  <c r="G9" i="64"/>
  <c r="G7" i="64"/>
  <c r="G56" i="52" l="1"/>
  <c r="G55" i="52"/>
  <c r="G48" i="52"/>
  <c r="G39" i="52"/>
  <c r="G19" i="52"/>
  <c r="G21" i="66"/>
  <c r="G16" i="66"/>
  <c r="G14" i="66"/>
  <c r="G13" i="66"/>
  <c r="G9" i="66"/>
  <c r="G8" i="66"/>
  <c r="G54" i="66" s="1"/>
  <c r="A8" i="66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G8" i="52"/>
  <c r="G9" i="52"/>
  <c r="G10" i="52"/>
  <c r="G11" i="52"/>
  <c r="G12" i="52"/>
  <c r="G13" i="52"/>
  <c r="G14" i="52"/>
  <c r="G15" i="52"/>
  <c r="G16" i="52"/>
  <c r="G17" i="52"/>
  <c r="G20" i="52"/>
  <c r="G21" i="52"/>
  <c r="G22" i="52"/>
  <c r="G23" i="52"/>
  <c r="G24" i="52"/>
  <c r="G25" i="52"/>
  <c r="G26" i="52"/>
  <c r="G27" i="52"/>
  <c r="G28" i="52"/>
  <c r="G29" i="52"/>
  <c r="G30" i="52"/>
  <c r="G31" i="52"/>
  <c r="G32" i="52"/>
  <c r="G33" i="52"/>
  <c r="G34" i="52"/>
  <c r="G35" i="52"/>
  <c r="G36" i="52"/>
  <c r="G37" i="52"/>
  <c r="G38" i="52"/>
  <c r="G41" i="52"/>
  <c r="G42" i="52"/>
  <c r="G43" i="52"/>
  <c r="G44" i="52"/>
  <c r="G45" i="52"/>
  <c r="G46" i="52"/>
  <c r="G50" i="52"/>
  <c r="G51" i="52"/>
  <c r="G52" i="52"/>
  <c r="G53" i="52"/>
  <c r="G57" i="52"/>
  <c r="G58" i="52"/>
  <c r="G59" i="52"/>
  <c r="G60" i="52"/>
  <c r="G61" i="52"/>
  <c r="G62" i="52"/>
  <c r="G63" i="52"/>
  <c r="G64" i="52"/>
  <c r="G65" i="52"/>
  <c r="G66" i="52"/>
  <c r="G67" i="52"/>
  <c r="G68" i="52"/>
  <c r="G69" i="52"/>
  <c r="G71" i="52"/>
  <c r="G72" i="52"/>
  <c r="G73" i="52"/>
  <c r="G74" i="52"/>
  <c r="G75" i="52"/>
  <c r="G76" i="52"/>
  <c r="G77" i="52"/>
  <c r="G78" i="52"/>
  <c r="G7" i="52"/>
  <c r="G8" i="53"/>
  <c r="G9" i="53"/>
  <c r="G10" i="53"/>
  <c r="G11" i="53"/>
  <c r="G12" i="53"/>
  <c r="G13" i="53"/>
  <c r="G14" i="53"/>
  <c r="G15" i="53"/>
  <c r="G16" i="53"/>
  <c r="G17" i="53"/>
  <c r="G18" i="53"/>
  <c r="G19" i="53"/>
  <c r="G20" i="53"/>
  <c r="G22" i="53"/>
  <c r="G23" i="53"/>
  <c r="G24" i="53"/>
  <c r="G25" i="53"/>
  <c r="G26" i="53"/>
  <c r="G27" i="53"/>
  <c r="G28" i="53"/>
  <c r="G29" i="53"/>
  <c r="G30" i="53"/>
  <c r="G32" i="53"/>
  <c r="G33" i="53"/>
  <c r="G34" i="53"/>
  <c r="G35" i="53"/>
  <c r="G36" i="53"/>
  <c r="G37" i="53"/>
  <c r="G38" i="53"/>
  <c r="G39" i="53"/>
  <c r="G41" i="53"/>
  <c r="G42" i="53"/>
  <c r="G43" i="53"/>
  <c r="G44" i="53"/>
  <c r="G45" i="53"/>
  <c r="G46" i="53"/>
  <c r="G47" i="53"/>
  <c r="G48" i="53"/>
  <c r="G49" i="53"/>
  <c r="G7" i="53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G81" i="52" l="1"/>
  <c r="C12" i="38" s="1"/>
  <c r="C13" i="38"/>
  <c r="G50" i="53"/>
  <c r="C18" i="38" s="1"/>
  <c r="G8" i="49"/>
  <c r="G9" i="49"/>
  <c r="G10" i="49"/>
  <c r="G11" i="49"/>
  <c r="G12" i="49"/>
  <c r="G13" i="49"/>
  <c r="G14" i="49"/>
  <c r="G7" i="49"/>
  <c r="G9" i="46"/>
  <c r="G10" i="46"/>
  <c r="G11" i="46"/>
  <c r="G8" i="46"/>
  <c r="G8" i="48"/>
  <c r="G9" i="48"/>
  <c r="G10" i="48"/>
  <c r="G11" i="48"/>
  <c r="G12" i="48"/>
  <c r="G13" i="48"/>
  <c r="G14" i="48"/>
  <c r="G15" i="48"/>
  <c r="G16" i="48"/>
  <c r="G17" i="48"/>
  <c r="G18" i="48"/>
  <c r="G19" i="48"/>
  <c r="G20" i="48"/>
  <c r="G21" i="48"/>
  <c r="G22" i="48"/>
  <c r="G23" i="48"/>
  <c r="G24" i="48"/>
  <c r="G25" i="48"/>
  <c r="G26" i="48"/>
  <c r="G7" i="48"/>
  <c r="G7" i="47"/>
  <c r="G19" i="47" s="1"/>
  <c r="C15" i="38" s="1"/>
  <c r="G7" i="51"/>
  <c r="G21" i="51" s="1"/>
  <c r="C14" i="38" s="1"/>
  <c r="G12" i="46" l="1"/>
  <c r="C19" i="38" s="1"/>
  <c r="G15" i="49"/>
  <c r="C16" i="38" s="1"/>
  <c r="G27" i="48"/>
  <c r="C17" i="38" s="1"/>
  <c r="G66" i="64"/>
  <c r="G69" i="64"/>
  <c r="G71" i="64"/>
  <c r="G73" i="64"/>
  <c r="G74" i="64"/>
  <c r="G76" i="64"/>
  <c r="G77" i="64"/>
  <c r="G83" i="64"/>
  <c r="G85" i="64"/>
  <c r="G86" i="64"/>
  <c r="G87" i="64"/>
  <c r="G88" i="64"/>
  <c r="G89" i="64"/>
  <c r="G91" i="64"/>
  <c r="G121" i="64"/>
  <c r="G122" i="64"/>
  <c r="G42" i="64"/>
  <c r="G40" i="64" l="1"/>
  <c r="G43" i="64" l="1"/>
  <c r="E90" i="64" l="1"/>
  <c r="G90" i="64" s="1"/>
  <c r="E33" i="64" l="1"/>
  <c r="G33" i="64" s="1"/>
  <c r="G134" i="64" s="1"/>
  <c r="C8" i="38" l="1"/>
  <c r="A7" i="64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24" i="64" l="1"/>
  <c r="A25" i="64" s="1"/>
  <c r="A26" i="64" s="1"/>
  <c r="A27" i="64" s="1"/>
  <c r="A28" i="64" s="1"/>
  <c r="E49" i="60"/>
  <c r="G49" i="60" s="1"/>
  <c r="E32" i="60"/>
  <c r="G32" i="60" s="1"/>
  <c r="G50" i="60" s="1"/>
  <c r="C11" i="38" s="1"/>
  <c r="A7" i="60"/>
  <c r="A8" i="60" s="1"/>
  <c r="A9" i="60" s="1"/>
  <c r="A10" i="60" s="1"/>
  <c r="A11" i="60" s="1"/>
  <c r="A12" i="60" s="1"/>
  <c r="A13" i="60" s="1"/>
  <c r="A14" i="60" s="1"/>
  <c r="A15" i="60" s="1"/>
  <c r="E48" i="39"/>
  <c r="G48" i="39" s="1"/>
  <c r="E43" i="39"/>
  <c r="G43" i="39" s="1"/>
  <c r="E19" i="39"/>
  <c r="G19" i="39" s="1"/>
  <c r="G98" i="39" l="1"/>
  <c r="C10" i="38" s="1"/>
  <c r="A29" i="64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l="1"/>
  <c r="A48" i="64" s="1"/>
  <c r="A49" i="64" s="1"/>
  <c r="A50" i="64" s="1"/>
  <c r="A51" i="64" s="1"/>
  <c r="A52" i="64" s="1"/>
  <c r="A53" i="64" s="1"/>
  <c r="A54" i="64" s="1"/>
  <c r="A60" i="64" l="1"/>
  <c r="A61" i="64" s="1"/>
  <c r="A62" i="64" s="1"/>
  <c r="A55" i="64"/>
  <c r="E30" i="37" l="1"/>
  <c r="G30" i="37" s="1"/>
  <c r="E63" i="37"/>
  <c r="G63" i="37" s="1"/>
  <c r="G64" i="37" l="1"/>
  <c r="C9" i="38" s="1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6" i="39" s="1"/>
  <c r="A97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s="1"/>
  <c r="A42" i="37" l="1"/>
  <c r="A43" i="37" s="1"/>
  <c r="A44" i="37" s="1"/>
  <c r="A45" i="37" l="1"/>
  <c r="A46" i="37" s="1"/>
  <c r="A47" i="37" s="1"/>
  <c r="A48" i="37" s="1"/>
  <c r="A49" i="37" s="1"/>
  <c r="A50" i="37" s="1"/>
  <c r="A51" i="37" s="1"/>
  <c r="A52" i="37" l="1"/>
  <c r="A53" i="37" s="1"/>
  <c r="A54" i="37" s="1"/>
  <c r="A55" i="37" s="1"/>
  <c r="A56" i="37" s="1"/>
  <c r="A57" i="37" l="1"/>
  <c r="A58" i="37" s="1"/>
  <c r="A59" i="37" s="1"/>
  <c r="A60" i="37" s="1"/>
  <c r="A61" i="37" s="1"/>
  <c r="A62" i="37" s="1"/>
  <c r="A63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2" i="64" l="1"/>
  <c r="A83" i="64" s="1"/>
  <c r="A84" i="64" s="1"/>
  <c r="A85" i="64" s="1"/>
  <c r="A86" i="64" l="1"/>
  <c r="A87" i="64" s="1"/>
  <c r="A88" i="64" s="1"/>
  <c r="A89" i="64" l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  <c r="A133" i="64" s="1"/>
  <c r="G7" i="65" l="1"/>
  <c r="G8" i="65" l="1"/>
  <c r="C7" i="38" s="1"/>
  <c r="C20" i="38" s="1"/>
  <c r="C22" i="38" l="1"/>
  <c r="C24" i="38" s="1"/>
  <c r="C25" i="38" l="1"/>
  <c r="C26" i="38" s="1"/>
</calcChain>
</file>

<file path=xl/sharedStrings.xml><?xml version="1.0" encoding="utf-8"?>
<sst xmlns="http://schemas.openxmlformats.org/spreadsheetml/2006/main" count="2072" uniqueCount="649">
  <si>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</si>
  <si>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</si>
  <si>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</si>
  <si>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</si>
  <si>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</si>
  <si>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</si>
  <si>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</si>
  <si>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</si>
  <si>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</si>
  <si>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</si>
  <si>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</si>
  <si>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</si>
  <si>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</si>
  <si>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</si>
  <si>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</si>
  <si>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</si>
  <si>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</si>
  <si>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</si>
  <si>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</si>
  <si>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</si>
  <si>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</si>
  <si>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</si>
  <si>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</si>
  <si>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</si>
  <si>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</si>
  <si>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</si>
  <si>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</si>
  <si>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</si>
  <si>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</si>
  <si>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</si>
  <si>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</si>
  <si>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</si>
  <si>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</si>
  <si>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</si>
  <si>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</si>
  <si>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</si>
  <si>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</si>
  <si>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</si>
  <si>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</si>
  <si>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</si>
  <si>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</si>
  <si>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</si>
  <si>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</si>
  <si>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</si>
  <si>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</si>
  <si>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</si>
  <si>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</si>
  <si>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</si>
  <si>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</si>
  <si>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</si>
  <si>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</si>
  <si>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</si>
  <si>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</si>
  <si>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</si>
  <si>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</si>
  <si>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</si>
  <si>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</si>
  <si>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</si>
  <si>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</si>
  <si>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</si>
  <si>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</si>
  <si>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</si>
  <si>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</si>
  <si>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</si>
  <si>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</si>
  <si>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</si>
  <si>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</si>
  <si>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</si>
  <si>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</si>
  <si>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</si>
  <si>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</si>
  <si>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</si>
  <si>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</si>
  <si>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</si>
  <si>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</si>
  <si>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</si>
  <si>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</si>
  <si>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</si>
  <si>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</si>
  <si>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</si>
  <si>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</si>
  <si>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</si>
  <si>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</si>
  <si>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</si>
  <si>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</si>
  <si>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</si>
  <si>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</si>
  <si>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</si>
  <si>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</si>
  <si>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</si>
  <si>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</si>
  <si>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</si>
  <si>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</si>
  <si>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</si>
  <si>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</si>
  <si>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</si>
  <si>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</si>
  <si>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</si>
  <si>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</si>
  <si>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</si>
  <si>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</si>
  <si>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</si>
  <si>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</si>
  <si>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</si>
  <si>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</si>
  <si>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</si>
  <si>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</si>
  <si>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</si>
  <si>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</si>
  <si>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</si>
  <si>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</si>
  <si>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</si>
  <si>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</si>
  <si>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</si>
  <si>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</si>
  <si>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</si>
  <si>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</si>
  <si>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</si>
  <si>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</si>
  <si>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</si>
  <si>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</si>
  <si>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</si>
  <si>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</si>
  <si>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</si>
  <si>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</si>
  <si>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</si>
  <si>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</si>
  <si>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</si>
  <si>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</si>
  <si>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</si>
  <si>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</si>
  <si>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</si>
  <si>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</si>
  <si>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</si>
  <si>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</si>
  <si>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</si>
  <si>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</si>
  <si>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</si>
  <si>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</si>
  <si>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</si>
  <si>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</si>
  <si>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</si>
  <si>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</si>
  <si>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</si>
  <si>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</si>
  <si>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</si>
  <si>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</si>
  <si>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</si>
  <si>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</si>
  <si>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</si>
  <si>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</si>
  <si>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</si>
  <si>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</si>
  <si>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</si>
  <si>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</si>
  <si>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</si>
  <si>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</si>
  <si>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</si>
  <si>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</si>
  <si>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</si>
  <si>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</si>
  <si>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</si>
  <si>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</si>
  <si>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</si>
  <si>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</si>
  <si>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</si>
  <si>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</si>
  <si>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</si>
  <si>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</si>
  <si>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</si>
  <si>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</si>
  <si>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</si>
  <si>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</si>
  <si>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</si>
  <si>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</si>
  <si>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</si>
  <si>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</si>
  <si>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</si>
  <si>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</si>
  <si>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</si>
  <si>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</si>
  <si>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</si>
  <si>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</si>
  <si>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</si>
  <si>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</si>
  <si>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</si>
  <si>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</si>
  <si>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</si>
  <si>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</si>
  <si>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</si>
  <si>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</si>
  <si>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</si>
  <si>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</si>
  <si>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</si>
  <si>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</si>
  <si>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</si>
  <si>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</si>
  <si>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</si>
  <si>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</si>
  <si>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</si>
  <si>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</si>
  <si>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</si>
  <si>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</si>
  <si>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</si>
  <si>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</si>
  <si>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</si>
  <si>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</si>
  <si>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</si>
  <si>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</si>
  <si>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</si>
  <si>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</si>
  <si>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</si>
  <si>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</si>
  <si>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</si>
  <si>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</si>
  <si>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</si>
  <si>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</si>
  <si>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</si>
  <si>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</si>
  <si>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</si>
  <si>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</si>
  <si>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</si>
  <si>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</si>
  <si>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</si>
  <si>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</si>
  <si>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</si>
  <si>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</si>
  <si>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</si>
  <si>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</si>
  <si>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</si>
  <si>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</si>
  <si>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</si>
  <si>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</si>
  <si>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</si>
  <si>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</si>
  <si>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</si>
  <si>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</si>
  <si>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</si>
  <si>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</si>
  <si>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</si>
  <si>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</si>
  <si>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</si>
  <si>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</si>
  <si>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</si>
  <si>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</si>
  <si>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</si>
  <si>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</si>
  <si>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</si>
  <si>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</si>
  <si>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</si>
  <si>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</si>
  <si>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</si>
  <si>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</si>
  <si>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</si>
  <si>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</si>
  <si>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</si>
  <si>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</si>
  <si>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</si>
  <si>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</si>
  <si>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</si>
  <si>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</si>
  <si>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</si>
  <si>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</si>
  <si>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</si>
  <si>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</si>
  <si>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</si>
  <si>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</si>
  <si>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</si>
  <si>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</si>
  <si>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</si>
  <si>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</si>
  <si>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</si>
  <si>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</si>
  <si>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</si>
  <si>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</si>
  <si>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</si>
  <si>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</si>
  <si>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</si>
  <si>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</si>
  <si>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</si>
  <si>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</si>
  <si>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</si>
  <si>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</si>
  <si>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</si>
  <si>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</si>
  <si>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</si>
  <si>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</si>
  <si>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</si>
  <si>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</si>
  <si>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</si>
  <si>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</si>
  <si>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</si>
  <si>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</si>
  <si>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</si>
  <si>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</si>
  <si>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</si>
  <si>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</si>
  <si>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</si>
  <si>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</si>
  <si>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</si>
  <si>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</si>
  <si>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</si>
  <si>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</si>
  <si>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</si>
  <si>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</si>
  <si>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</si>
  <si>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</si>
  <si>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</si>
  <si>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</si>
  <si>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</si>
  <si>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</si>
  <si>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</si>
  <si>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</si>
  <si>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</si>
  <si>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</si>
  <si>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</si>
  <si>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</si>
  <si>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</si>
  <si>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</si>
  <si>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</si>
  <si>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</si>
  <si>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</si>
  <si>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</si>
  <si>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</si>
  <si>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</si>
  <si>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</si>
  <si>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</si>
  <si>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</si>
  <si>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</si>
  <si>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</si>
  <si>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</si>
  <si>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</si>
  <si>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</si>
  <si>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</si>
  <si>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</si>
  <si>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</si>
  <si>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</si>
  <si>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</si>
  <si>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</si>
  <si>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</si>
  <si>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</si>
  <si>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</si>
  <si>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</si>
  <si>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</si>
  <si>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</si>
  <si>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</si>
  <si>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</si>
  <si>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</si>
  <si>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</si>
  <si>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</si>
  <si>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</si>
  <si>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</si>
  <si>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</si>
  <si>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</si>
  <si>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</si>
  <si>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</si>
  <si>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</si>
  <si>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</si>
  <si>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</si>
  <si>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</si>
  <si>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</si>
  <si>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</si>
  <si>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</si>
  <si>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</si>
  <si>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</si>
  <si>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</si>
  <si>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</si>
  <si>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</si>
  <si>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</si>
  <si>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</si>
  <si>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</si>
  <si>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</si>
  <si>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</si>
  <si>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</si>
  <si>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</si>
  <si>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</si>
  <si>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</si>
  <si>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</si>
  <si>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</si>
  <si>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</si>
  <si>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</si>
  <si>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</si>
  <si>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</si>
  <si>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</si>
  <si>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</si>
  <si>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</si>
  <si>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</si>
  <si>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</si>
  <si>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</si>
  <si>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</si>
  <si>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</si>
  <si>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</si>
  <si>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</si>
  <si>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</si>
  <si>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</si>
  <si>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</si>
  <si>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</si>
  <si>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</si>
  <si>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</si>
  <si>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</si>
  <si>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</si>
  <si>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</si>
  <si>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</si>
  <si>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</si>
  <si>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</si>
  <si>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</si>
  <si>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</si>
  <si>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</si>
  <si>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</si>
  <si>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</si>
  <si>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</si>
  <si>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</si>
  <si>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</si>
  <si>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</si>
  <si>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</si>
  <si>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</si>
  <si>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</si>
  <si>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</si>
  <si>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</si>
  <si>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</si>
  <si>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</si>
  <si>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</si>
  <si>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</si>
  <si>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</si>
  <si>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</si>
  <si>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</si>
  <si>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</si>
  <si>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</si>
  <si>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</si>
  <si>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</si>
  <si>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</si>
  <si>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</si>
  <si>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</si>
  <si>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</si>
  <si>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</si>
  <si>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</si>
  <si>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</si>
  <si>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</si>
  <si>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</si>
  <si>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</si>
  <si>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</si>
  <si>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</si>
  <si>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</si>
  <si>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</si>
  <si>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</si>
  <si>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</si>
  <si>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</si>
  <si>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</si>
  <si>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</si>
  <si>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</si>
  <si>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</si>
  <si>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</si>
  <si>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</si>
  <si>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</si>
  <si>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</si>
  <si>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</si>
  <si>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</si>
  <si>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</si>
  <si>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</si>
  <si>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</si>
  <si>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</si>
  <si>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</si>
  <si>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</si>
  <si>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</si>
  <si>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</si>
  <si>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</si>
  <si>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</si>
  <si>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</si>
  <si>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</si>
  <si>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</si>
  <si>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</si>
  <si>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</si>
  <si>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</si>
  <si>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</si>
  <si>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</si>
  <si>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</si>
  <si>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</si>
  <si>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</si>
  <si>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</si>
  <si>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</si>
  <si>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</si>
  <si>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</si>
  <si>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</si>
  <si>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</si>
  <si>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</si>
  <si>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</si>
  <si>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</si>
  <si>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</si>
  <si>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</si>
  <si>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</si>
  <si>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</si>
  <si>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</si>
  <si>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</si>
  <si>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</si>
  <si>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</si>
  <si>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</si>
  <si>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</si>
  <si>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</si>
  <si>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</si>
  <si>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</si>
  <si>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</si>
  <si>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</si>
  <si>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</si>
  <si>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</si>
  <si>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Cena jednostkowa</t>
  </si>
  <si>
    <t>Wartosć</t>
  </si>
  <si>
    <t>Wartość</t>
  </si>
  <si>
    <t>Razem brutto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</si>
  <si>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</si>
  <si>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</si>
  <si>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</si>
  <si>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</si>
  <si>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</si>
  <si>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</si>
  <si>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</si>
  <si>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</si>
  <si>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</si>
  <si>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</si>
  <si>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</si>
  <si>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</si>
  <si>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</si>
  <si>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</si>
  <si>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</si>
  <si>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</si>
  <si>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</si>
  <si>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</si>
  <si>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</si>
  <si>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</si>
  <si>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</si>
  <si>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</si>
  <si>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</si>
  <si>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</si>
  <si>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</si>
  <si>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</si>
  <si>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</si>
  <si>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</si>
  <si>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</si>
  <si>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</si>
  <si>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</si>
  <si>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</si>
  <si>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</si>
  <si>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</si>
  <si>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</si>
  <si>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</si>
  <si>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</si>
  <si>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</si>
  <si>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</si>
  <si>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</si>
  <si>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</si>
  <si>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</si>
  <si>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</si>
  <si>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</si>
  <si>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</si>
  <si>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</si>
  <si>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</si>
  <si>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</si>
  <si>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</si>
  <si>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</si>
  <si>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</si>
  <si>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</si>
  <si>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</si>
  <si>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</si>
  <si>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</si>
  <si>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</si>
  <si>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</si>
  <si>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</si>
  <si>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</si>
  <si>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</si>
  <si>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</si>
  <si>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</si>
  <si>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</si>
  <si>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>Razem:</t>
  </si>
  <si>
    <t>ZBIORCZE ZESTAWIENIE KOSZTÓW</t>
  </si>
  <si>
    <t>KWOTA TYMCZASOWA</t>
  </si>
  <si>
    <t>Podatek 23% VAT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</si>
  <si>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</si>
  <si>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</si>
  <si>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</si>
  <si>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</si>
  <si>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</si>
  <si>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</si>
  <si>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</si>
  <si>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</si>
  <si>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</si>
  <si>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</si>
  <si>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</si>
  <si>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</si>
  <si>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</si>
  <si>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</si>
  <si>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</si>
  <si>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</si>
  <si>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</si>
  <si>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</si>
  <si>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68a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</si>
  <si>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</si>
  <si>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</si>
  <si>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</si>
  <si>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</si>
  <si>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</si>
  <si>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</si>
  <si>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</si>
  <si>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</si>
  <si>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</si>
  <si>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</si>
  <si>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</si>
  <si>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</si>
  <si>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</si>
  <si>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</si>
  <si>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</si>
  <si>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</si>
  <si>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</si>
  <si>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</si>
  <si>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</si>
  <si>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</si>
  <si>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</si>
  <si>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</si>
  <si>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</si>
  <si>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</si>
  <si>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</si>
  <si>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</si>
  <si>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</si>
  <si>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</si>
  <si>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</si>
  <si>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</si>
  <si>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</si>
  <si>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</si>
  <si>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</si>
  <si>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</si>
  <si>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</si>
  <si>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</si>
  <si>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</si>
  <si>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</si>
  <si>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</si>
  <si>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WARTOŚĆ KOSZTORYSU NETTO (pozycje 1.01÷1.13)</t>
  </si>
  <si>
    <t>KWOTA TYMCZASOWA (10% WARTOŚCI POZYCJI 1.01÷1.13)</t>
  </si>
  <si>
    <t>Wartość netto (pozycje 1.1÷1.14)</t>
  </si>
  <si>
    <t>- średnia głębokość frezowania 28 cm - frezowanie seletywne w dwóch warstwach</t>
  </si>
  <si>
    <t>- Koszt odwozu i utylizacji frezu bitumicznego zanieczyszczonego smołą (OPZ)</t>
  </si>
  <si>
    <t>68b</t>
  </si>
  <si>
    <t>- krawężnik 20x22x100 z ławą z oporem</t>
  </si>
  <si>
    <t>WTW AC 16W</t>
  </si>
  <si>
    <t>KOSZTORYS OFERTOWY</t>
  </si>
  <si>
    <t>CENA OFERTOWA</t>
  </si>
  <si>
    <t>TABELA ELEMENTÓW ROZLICZENIOWYCH - KOSZTORYS OFERTOWY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</si>
  <si>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</si>
  <si>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</si>
  <si>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</si>
  <si>
    <t>warstwa grubości 4 cm. - warstwa ścieralna z betonu asfaltowego AC11S - KR2 na bazie asfaltu 50/70 - ciągi pieszo - rowerowe</t>
  </si>
  <si>
    <t>WTW AC 11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</si>
</sst>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\ &quot;zł&quot;"/>
    <numFmt numFmtId="171" formatCode="#,##0.000"/>
    <numFmt numFmtId="172" formatCode="_-* #,##0.00\ [$zł-415]_-;\-* #,##0.00\ [$zł-415]_-;_-* &quot;-&quot;??\ [$zł-415]_-;_-@_-"/>
  </numFmts>
  <fonts count="7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69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7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1" fillId="0" borderId="1" xfId="5" applyNumberFormat="1" applyFont="1" applyBorder="1" applyAlignment="1">
      <alignment horizontal="left" vertical="center" wrapText="1"/>
    </xf>
    <xf numFmtId="0" fontId="61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49" fontId="7" fillId="0" borderId="1" xfId="7" quotePrefix="1" applyNumberFormat="1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1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left" vertical="center" wrapText="1"/>
    </xf>
    <xf numFmtId="0" fontId="7" fillId="0" borderId="1" xfId="22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/>
    </xf>
    <xf numFmtId="3" fontId="65" fillId="53" borderId="1" xfId="1178" applyNumberFormat="1" applyFont="1" applyFill="1" applyBorder="1" applyAlignment="1">
      <alignment horizontal="center" vertical="center" wrapText="1"/>
    </xf>
    <xf numFmtId="3" fontId="66" fillId="53" borderId="1" xfId="1178" applyNumberFormat="1" applyFont="1" applyFill="1" applyBorder="1" applyAlignment="1">
      <alignment horizontal="center" vertical="center"/>
    </xf>
    <xf numFmtId="3" fontId="67" fillId="53" borderId="29" xfId="1178" applyNumberFormat="1" applyFont="1" applyFill="1" applyBorder="1" applyAlignment="1">
      <alignment horizontal="center" vertical="center" wrapText="1"/>
    </xf>
    <xf numFmtId="3" fontId="68" fillId="0" borderId="1" xfId="1178" applyNumberFormat="1" applyFont="1" applyBorder="1" applyAlignment="1">
      <alignment horizontal="center" vertical="center"/>
    </xf>
    <xf numFmtId="4" fontId="68" fillId="0" borderId="1" xfId="1178" applyNumberFormat="1" applyFont="1" applyBorder="1" applyAlignment="1">
      <alignment horizontal="left" vertical="center" wrapText="1"/>
    </xf>
    <xf numFmtId="0" fontId="69" fillId="53" borderId="1" xfId="1178" applyFont="1" applyFill="1" applyBorder="1" applyAlignment="1">
      <alignment horizontal="center" vertical="center"/>
    </xf>
    <xf numFmtId="0" fontId="4" fillId="53" borderId="1" xfId="1178" applyFont="1" applyFill="1" applyBorder="1" applyAlignment="1">
      <alignment horizontal="center" vertical="center"/>
    </xf>
    <xf numFmtId="0" fontId="64" fillId="0" borderId="1" xfId="1204" applyFont="1" applyBorder="1" applyAlignment="1">
      <alignment horizontal="center" vertical="center" wrapText="1"/>
    </xf>
    <xf numFmtId="0" fontId="64" fillId="0" borderId="1" xfId="1204" applyFont="1" applyBorder="1" applyAlignment="1">
      <alignment horizontal="left" vertical="center" wrapText="1"/>
    </xf>
    <xf numFmtId="49" fontId="64" fillId="0" borderId="1" xfId="5" applyNumberFormat="1" applyFont="1" applyBorder="1" applyAlignment="1">
      <alignment horizontal="left" vertical="center" wrapText="1"/>
    </xf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1204" applyFont="1" applyAlignment="1">
      <alignment horizontal="center" vertical="center" wrapText="1"/>
    </xf>
    <xf numFmtId="172" fontId="64" fillId="0" borderId="1" xfId="1200" applyNumberFormat="1" applyFont="1" applyBorder="1" applyAlignment="1">
      <alignment horizontal="center" vertical="center"/>
    </xf>
    <xf numFmtId="172" fontId="64" fillId="0" borderId="1" xfId="1204" applyNumberFormat="1" applyFont="1" applyBorder="1" applyAlignment="1">
      <alignment horizontal="center" vertical="center"/>
    </xf>
    <xf numFmtId="172" fontId="4" fillId="0" borderId="1" xfId="1204" applyNumberFormat="1" applyFont="1" applyBorder="1" applyAlignment="1">
      <alignment horizontal="center" vertical="center"/>
    </xf>
    <xf numFmtId="44" fontId="65" fillId="0" borderId="1" xfId="1178" applyNumberFormat="1" applyFont="1" applyBorder="1" applyAlignment="1">
      <alignment horizontal="center" vertical="center" wrapText="1"/>
    </xf>
    <xf numFmtId="44" fontId="4" fillId="53" borderId="29" xfId="1178" applyNumberFormat="1" applyFont="1" applyFill="1" applyBorder="1" applyAlignment="1">
      <alignment horizontal="center" vertical="center"/>
    </xf>
    <xf numFmtId="44" fontId="65" fillId="56" borderId="1" xfId="1178" applyNumberFormat="1" applyFont="1" applyFill="1" applyBorder="1" applyAlignment="1">
      <alignment horizontal="center" vertical="center" wrapText="1"/>
    </xf>
    <xf numFmtId="44" fontId="4" fillId="56" borderId="1" xfId="1178" applyNumberFormat="1" applyFont="1" applyFill="1" applyBorder="1" applyAlignment="1">
      <alignment horizontal="center" vertical="center"/>
    </xf>
    <xf numFmtId="4" fontId="68" fillId="57" borderId="1" xfId="1178" applyNumberFormat="1" applyFont="1" applyFill="1" applyBorder="1" applyAlignment="1">
      <alignment horizontal="center" vertical="center" wrapText="1"/>
    </xf>
    <xf numFmtId="170" fontId="68" fillId="57" borderId="1" xfId="1178" applyNumberFormat="1" applyFont="1" applyFill="1" applyBorder="1" applyAlignment="1">
      <alignment horizontal="center" vertical="center" wrapText="1"/>
    </xf>
    <xf numFmtId="3" fontId="67" fillId="58" borderId="1" xfId="1178" applyNumberFormat="1" applyFont="1" applyFill="1" applyBorder="1" applyAlignment="1">
      <alignment horizontal="center" vertical="center"/>
    </xf>
    <xf numFmtId="3" fontId="67" fillId="58" borderId="1" xfId="1178" applyNumberFormat="1" applyFont="1" applyFill="1" applyBorder="1" applyAlignment="1">
      <alignment horizontal="center" vertical="center" wrapText="1"/>
    </xf>
    <xf numFmtId="3" fontId="67" fillId="53" borderId="1" xfId="1178" applyNumberFormat="1" applyFont="1" applyFill="1" applyBorder="1" applyAlignment="1">
      <alignment horizontal="center" vertical="center" wrapText="1"/>
    </xf>
    <xf numFmtId="3" fontId="68" fillId="56" borderId="1" xfId="1178" applyNumberFormat="1" applyFont="1" applyFill="1" applyBorder="1" applyAlignment="1">
      <alignment horizontal="center" vertical="center"/>
    </xf>
    <xf numFmtId="4" fontId="65" fillId="56" borderId="1" xfId="1178" applyNumberFormat="1" applyFont="1" applyFill="1" applyBorder="1" applyAlignment="1">
      <alignment horizontal="center" vertical="center" wrapText="1"/>
    </xf>
    <xf numFmtId="170" fontId="65" fillId="56" borderId="29" xfId="1178" applyNumberFormat="1" applyFont="1" applyFill="1" applyBorder="1" applyAlignment="1">
      <alignment horizontal="right" vertical="center" wrapText="1"/>
    </xf>
    <xf numFmtId="0" fontId="5" fillId="0" borderId="0" xfId="221" applyFont="1"/>
    <xf numFmtId="172" fontId="5" fillId="0" borderId="1" xfId="221" applyNumberFormat="1" applyFont="1" applyBorder="1" applyAlignment="1">
      <alignment vertical="center"/>
    </xf>
    <xf numFmtId="172" fontId="7" fillId="0" borderId="1" xfId="221" applyNumberFormat="1" applyFont="1" applyBorder="1" applyAlignment="1">
      <alignment vertical="center"/>
    </xf>
    <xf numFmtId="44" fontId="5" fillId="0" borderId="1" xfId="1" applyNumberFormat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0" borderId="1" xfId="7" applyNumberFormat="1" applyFont="1" applyBorder="1" applyAlignment="1">
      <alignment vertical="center"/>
    </xf>
    <xf numFmtId="44" fontId="61" fillId="0" borderId="1" xfId="0" applyNumberFormat="1" applyFont="1" applyBorder="1" applyAlignment="1">
      <alignment vertical="center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/>
    <xf numFmtId="0" fontId="7" fillId="0" borderId="1" xfId="2" applyFont="1" applyBorder="1" applyAlignment="1">
      <alignment vertical="center" wrapText="1"/>
    </xf>
    <xf numFmtId="4" fontId="5" fillId="0" borderId="0" xfId="1" applyNumberFormat="1" applyFont="1"/>
    <xf numFmtId="44" fontId="7" fillId="0" borderId="1" xfId="3" applyNumberFormat="1" applyFont="1" applyBorder="1" applyAlignment="1">
      <alignment horizontal="center" vertical="center" wrapText="1"/>
    </xf>
    <xf numFmtId="44" fontId="5" fillId="0" borderId="1" xfId="4" applyNumberFormat="1" applyFont="1" applyBorder="1" applyAlignment="1">
      <alignment horizontal="center" vertical="center" wrapText="1"/>
    </xf>
    <xf numFmtId="44" fontId="7" fillId="0" borderId="1" xfId="5" applyNumberFormat="1" applyFont="1" applyBorder="1" applyAlignment="1">
      <alignment horizontal="center" vertical="center" wrapText="1"/>
    </xf>
    <xf numFmtId="44" fontId="5" fillId="0" borderId="1" xfId="5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44" fontId="5" fillId="0" borderId="1" xfId="3" applyNumberFormat="1" applyFont="1" applyBorder="1" applyAlignment="1">
      <alignment horizontal="center" vertical="center" wrapText="1"/>
    </xf>
    <xf numFmtId="44" fontId="5" fillId="0" borderId="1" xfId="7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4" fontId="7" fillId="0" borderId="1" xfId="221" applyNumberFormat="1" applyFont="1" applyBorder="1" applyAlignment="1">
      <alignment vertical="center"/>
    </xf>
    <xf numFmtId="44" fontId="7" fillId="0" borderId="1" xfId="0" applyNumberFormat="1" applyFont="1" applyBorder="1" applyAlignment="1">
      <alignment horizontal="center" vertical="center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44" fontId="5" fillId="59" borderId="1" xfId="1" applyNumberFormat="1" applyFont="1" applyFill="1" applyBorder="1" applyAlignment="1">
      <alignment vertical="center"/>
    </xf>
    <xf numFmtId="0" fontId="5" fillId="59" borderId="1" xfId="0" applyFont="1" applyFill="1" applyBorder="1" applyAlignment="1">
      <alignment horizontal="left" vertical="center" wrapText="1"/>
    </xf>
    <xf numFmtId="0" fontId="61" fillId="59" borderId="1" xfId="5" applyFont="1" applyFill="1" applyBorder="1" applyAlignment="1">
      <alignment horizontal="center" vertical="center" wrapText="1"/>
    </xf>
    <xf numFmtId="49" fontId="61" fillId="59" borderId="1" xfId="5" applyNumberFormat="1" applyFont="1" applyFill="1" applyBorder="1" applyAlignment="1">
      <alignment horizontal="left" vertical="center" wrapText="1"/>
    </xf>
    <xf numFmtId="44" fontId="61" fillId="59" borderId="1" xfId="0" applyNumberFormat="1" applyFont="1" applyFill="1" applyBorder="1" applyAlignment="1">
      <alignment vertical="center"/>
    </xf>
    <xf numFmtId="0" fontId="70" fillId="0" borderId="0" xfId="0" applyFont="1"/>
    <xf numFmtId="44" fontId="70" fillId="59" borderId="1" xfId="0" applyNumberFormat="1" applyFont="1" applyFill="1" applyBorder="1" applyAlignment="1">
      <alignment vertical="center"/>
    </xf>
    <xf numFmtId="44" fontId="70" fillId="0" borderId="0" xfId="0" applyNumberFormat="1" applyFont="1" applyAlignment="1">
      <alignment vertical="center"/>
    </xf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44" fontId="7" fillId="59" borderId="1" xfId="5" applyNumberFormat="1" applyFont="1" applyFill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" fillId="59" borderId="1" xfId="1" applyFont="1" applyFill="1" applyBorder="1" applyAlignment="1">
      <alignment vertical="center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60" fillId="0" borderId="1" xfId="1" applyFont="1" applyBorder="1" applyAlignment="1">
      <alignment horizontal="center" vertical="center" wrapText="1"/>
    </xf>
    <xf numFmtId="4" fontId="60" fillId="0" borderId="1" xfId="1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61" fillId="59" borderId="1" xfId="5" applyNumberFormat="1" applyFont="1" applyFill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" fontId="61" fillId="0" borderId="1" xfId="5" applyNumberFormat="1" applyFont="1" applyBorder="1" applyAlignment="1">
      <alignment horizontal="center" vertical="center" wrapText="1"/>
    </xf>
    <xf numFmtId="0" fontId="61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44" fontId="5" fillId="59" borderId="1" xfId="1" applyNumberFormat="1" applyFont="1" applyFill="1" applyBorder="1"/>
    <xf numFmtId="0" fontId="5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64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4" fillId="53" borderId="0" xfId="1204" applyFont="1" applyFill="1" applyAlignment="1">
      <alignment vertical="center"/>
    </xf>
    <xf numFmtId="44" fontId="64" fillId="0" borderId="0" xfId="1889" applyFont="1" applyAlignment="1">
      <alignment vertical="center"/>
    </xf>
    <xf numFmtId="0" fontId="64" fillId="0" borderId="0" xfId="1204" applyFont="1" applyAlignment="1">
      <alignment horizontal="center" vertical="center"/>
    </xf>
    <xf numFmtId="172" fontId="64" fillId="0" borderId="0" xfId="1204" applyNumberFormat="1" applyFont="1" applyAlignment="1">
      <alignment vertical="center"/>
    </xf>
    <xf numFmtId="44" fontId="64" fillId="0" borderId="0" xfId="1204" applyNumberFormat="1" applyFont="1" applyAlignment="1">
      <alignment vertical="center"/>
    </xf>
    <xf numFmtId="0" fontId="72" fillId="0" borderId="0" xfId="1204" applyFont="1" applyAlignment="1">
      <alignment vertical="center"/>
    </xf>
    <xf numFmtId="44" fontId="72" fillId="0" borderId="0" xfId="1889" applyFont="1" applyAlignment="1">
      <alignment vertical="center"/>
    </xf>
    <xf numFmtId="44" fontId="72" fillId="0" borderId="0" xfId="1204" applyNumberFormat="1" applyFont="1" applyAlignment="1">
      <alignment vertical="center"/>
    </xf>
    <xf numFmtId="1" fontId="5" fillId="0" borderId="1" xfId="22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5" borderId="30" xfId="0" applyFont="1" applyFill="1" applyBorder="1"/>
    <xf numFmtId="0" fontId="5" fillId="55" borderId="0" xfId="0" applyFont="1" applyFill="1" applyBorder="1"/>
    <xf numFmtId="4" fontId="5" fillId="60" borderId="30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4" fontId="5" fillId="0" borderId="1" xfId="1" applyNumberFormat="1" applyFont="1" applyFill="1" applyBorder="1" applyAlignment="1">
      <alignment vertical="center"/>
    </xf>
    <xf numFmtId="0" fontId="5" fillId="0" borderId="1" xfId="5" applyFont="1" applyFill="1" applyBorder="1" applyAlignment="1">
      <alignment horizontal="center" vertical="center" wrapText="1"/>
    </xf>
    <xf numFmtId="44" fontId="5" fillId="0" borderId="1" xfId="5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44" fontId="5" fillId="0" borderId="1" xfId="0" applyNumberFormat="1" applyFont="1" applyFill="1" applyBorder="1" applyAlignment="1">
      <alignment vertical="center"/>
    </xf>
    <xf numFmtId="0" fontId="7" fillId="0" borderId="1" xfId="5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71" fontId="5" fillId="0" borderId="1" xfId="5" applyNumberFormat="1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4" fontId="4" fillId="56" borderId="1" xfId="1178" applyNumberFormat="1" applyFont="1" applyFill="1" applyBorder="1" applyAlignment="1">
      <alignment horizontal="right" vertical="center" wrapText="1"/>
    </xf>
    <xf numFmtId="0" fontId="71" fillId="0" borderId="1" xfId="0" applyFont="1" applyBorder="1" applyAlignment="1">
      <alignment vertical="center"/>
    </xf>
    <xf numFmtId="0" fontId="59" fillId="0" borderId="1" xfId="0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172" fontId="7" fillId="0" borderId="1" xfId="221" applyNumberFormat="1" applyFont="1" applyBorder="1" applyAlignment="1">
      <alignment horizontal="right" vertic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 wrapText="1"/>
    </xf>
    <xf numFmtId="0" fontId="7" fillId="0" borderId="1" xfId="1149" applyFont="1" applyBorder="1" applyAlignment="1">
      <alignment horizontal="center" vertical="center" wrapText="1"/>
    </xf>
    <xf numFmtId="0" fontId="61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4" fontId="60" fillId="0" borderId="1" xfId="0" applyNumberFormat="1" applyFont="1" applyBorder="1" applyAlignment="1">
      <alignment horizontal="center" vertical="center" wrapText="1"/>
    </xf>
    <xf numFmtId="44" fontId="62" fillId="0" borderId="1" xfId="0" applyNumberFormat="1" applyFont="1" applyBorder="1" applyAlignment="1">
      <alignment horizontal="center" vertical="center" wrapText="1"/>
    </xf>
    <xf numFmtId="0" fontId="60" fillId="0" borderId="1" xfId="1" applyFont="1" applyBorder="1" applyAlignment="1">
      <alignment horizontal="center" vertical="center" wrapText="1"/>
    </xf>
    <xf numFmtId="49" fontId="60" fillId="0" borderId="1" xfId="1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" xfId="1889" builtinId="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topLeftCell="A13" zoomScale="115" zoomScaleNormal="100" zoomScaleSheetLayoutView="115" workbookViewId="0">
      <selection activeCell="D19" sqref="D19"/>
    </sheetView>
  </sheetViews>
  <sheetFormatPr defaultColWidth="9.140625" defaultRowHeight="15.75"/>
  <cols>
    <col min="1" max="1" width="8.7109375" style="67" bestFit="1" customWidth="1"/>
    <col min="2" max="2" width="68.85546875" style="67" customWidth="1"/>
    <col min="3" max="3" width="22.7109375" style="145" customWidth="1"/>
    <col min="4" max="4" width="18" style="141" bestFit="1" customWidth="1"/>
    <col min="5" max="5" width="9.140625" style="141"/>
    <col min="6" max="7" width="18" style="141" bestFit="1" customWidth="1"/>
    <col min="8" max="16384" width="9.140625" style="141"/>
  </cols>
  <sheetData>
    <row r="1" spans="1:4" ht="21" customHeight="1">
      <c r="A1" s="173" t="s">
        <v>572</v>
      </c>
      <c r="B1" s="173"/>
      <c r="C1" s="173"/>
    </row>
    <row r="2" spans="1:4" ht="93.75" customHeight="1">
      <c r="A2" s="173" t="s">
        <v>591</v>
      </c>
      <c r="B2" s="175"/>
      <c r="C2" s="175"/>
    </row>
    <row r="3" spans="1:4">
      <c r="A3" s="75" t="s">
        <v>575</v>
      </c>
      <c r="B3" s="75" t="s">
        <v>576</v>
      </c>
      <c r="C3" s="76" t="s">
        <v>506</v>
      </c>
    </row>
    <row r="4" spans="1:4">
      <c r="A4" s="77">
        <v>1</v>
      </c>
      <c r="B4" s="78">
        <v>2</v>
      </c>
      <c r="C4" s="78">
        <v>3</v>
      </c>
    </row>
    <row r="5" spans="1:4">
      <c r="A5" s="57"/>
      <c r="B5" s="56" t="s">
        <v>641</v>
      </c>
      <c r="C5" s="79"/>
    </row>
    <row r="6" spans="1:4" s="142" customFormat="1" ht="15" customHeight="1">
      <c r="A6" s="80" t="s">
        <v>577</v>
      </c>
      <c r="B6" s="81" t="s">
        <v>578</v>
      </c>
      <c r="C6" s="82"/>
    </row>
    <row r="7" spans="1:4" ht="30" customHeight="1">
      <c r="A7" s="63" t="s">
        <v>619</v>
      </c>
      <c r="B7" s="64" t="s">
        <v>137</v>
      </c>
      <c r="C7" s="68">
        <f>'01.dm00'!G8</f>
        <v>0</v>
      </c>
      <c r="D7" s="146"/>
    </row>
    <row r="8" spans="1:4" ht="30" customHeight="1">
      <c r="A8" s="63" t="s">
        <v>620</v>
      </c>
      <c r="B8" s="64" t="s">
        <v>138</v>
      </c>
      <c r="C8" s="69">
        <f>'02.ki_dr'!G134</f>
        <v>0</v>
      </c>
    </row>
    <row r="9" spans="1:4" ht="30" customHeight="1">
      <c r="A9" s="63" t="s">
        <v>621</v>
      </c>
      <c r="B9" s="65" t="s">
        <v>579</v>
      </c>
      <c r="C9" s="68">
        <f>'03.MD-01'!G64</f>
        <v>0</v>
      </c>
    </row>
    <row r="10" spans="1:4" ht="30" customHeight="1">
      <c r="A10" s="63" t="s">
        <v>622</v>
      </c>
      <c r="B10" s="65" t="s">
        <v>580</v>
      </c>
      <c r="C10" s="69">
        <f>'04.MD-02'!G98</f>
        <v>0</v>
      </c>
    </row>
    <row r="11" spans="1:4" ht="30" customHeight="1">
      <c r="A11" s="63" t="s">
        <v>623</v>
      </c>
      <c r="B11" s="65" t="s">
        <v>354</v>
      </c>
      <c r="C11" s="68">
        <f>'05.PDR-4'!G50</f>
        <v>0</v>
      </c>
    </row>
    <row r="12" spans="1:4" s="143" customFormat="1" ht="30" customHeight="1">
      <c r="A12" s="63" t="s">
        <v>624</v>
      </c>
      <c r="B12" s="66" t="s">
        <v>224</v>
      </c>
      <c r="C12" s="69">
        <f>'06.EN'!G81</f>
        <v>0</v>
      </c>
    </row>
    <row r="13" spans="1:4" ht="30" customHeight="1">
      <c r="A13" s="63" t="s">
        <v>625</v>
      </c>
      <c r="B13" s="66" t="s">
        <v>223</v>
      </c>
      <c r="C13" s="69">
        <f>'07.TK'!G54</f>
        <v>0</v>
      </c>
    </row>
    <row r="14" spans="1:4" ht="30" customHeight="1">
      <c r="A14" s="63" t="s">
        <v>626</v>
      </c>
      <c r="B14" s="66" t="s">
        <v>221</v>
      </c>
      <c r="C14" s="69">
        <f>'08.W'!G21</f>
        <v>0</v>
      </c>
    </row>
    <row r="15" spans="1:4" ht="30" customHeight="1">
      <c r="A15" s="63" t="s">
        <v>627</v>
      </c>
      <c r="B15" s="66" t="s">
        <v>222</v>
      </c>
      <c r="C15" s="69">
        <f>'09.G'!G19</f>
        <v>0</v>
      </c>
    </row>
    <row r="16" spans="1:4" ht="30" customHeight="1">
      <c r="A16" s="63" t="s">
        <v>628</v>
      </c>
      <c r="B16" s="66" t="s">
        <v>585</v>
      </c>
      <c r="C16" s="69">
        <f>'10.TM'!G15</f>
        <v>0</v>
      </c>
    </row>
    <row r="17" spans="1:7" ht="30" customHeight="1">
      <c r="A17" s="63" t="s">
        <v>629</v>
      </c>
      <c r="B17" s="66" t="s">
        <v>220</v>
      </c>
      <c r="C17" s="69">
        <f>'11.KD'!G27</f>
        <v>0</v>
      </c>
    </row>
    <row r="18" spans="1:7" s="143" customFormat="1" ht="30" customHeight="1">
      <c r="A18" s="63" t="s">
        <v>630</v>
      </c>
      <c r="B18" s="64" t="s">
        <v>225</v>
      </c>
      <c r="C18" s="69">
        <f>'12.OŚ'!G50</f>
        <v>0</v>
      </c>
    </row>
    <row r="19" spans="1:7" ht="30" customHeight="1">
      <c r="A19" s="63" t="s">
        <v>631</v>
      </c>
      <c r="B19" s="66" t="s">
        <v>226</v>
      </c>
      <c r="C19" s="69">
        <f>'13.M'!G12</f>
        <v>0</v>
      </c>
    </row>
    <row r="20" spans="1:7">
      <c r="A20" s="173" t="s">
        <v>633</v>
      </c>
      <c r="B20" s="176"/>
      <c r="C20" s="70">
        <f>ROUND(SUM(C7:C19),2)</f>
        <v>0</v>
      </c>
    </row>
    <row r="21" spans="1:7">
      <c r="A21" s="57"/>
      <c r="B21" s="56" t="s">
        <v>573</v>
      </c>
      <c r="C21" s="58"/>
    </row>
    <row r="22" spans="1:7">
      <c r="A22" s="59" t="s">
        <v>632</v>
      </c>
      <c r="B22" s="60" t="s">
        <v>634</v>
      </c>
      <c r="C22" s="71">
        <f>ROUND(SUM(C20*0.1),2)</f>
        <v>0</v>
      </c>
    </row>
    <row r="23" spans="1:7">
      <c r="A23" s="61"/>
      <c r="B23" s="62" t="s">
        <v>642</v>
      </c>
      <c r="C23" s="72"/>
    </row>
    <row r="24" spans="1:7" ht="15.75" customHeight="1">
      <c r="A24" s="174" t="s">
        <v>635</v>
      </c>
      <c r="B24" s="174"/>
      <c r="C24" s="73">
        <f>ROUND(SUM(C20+C22),2)</f>
        <v>0</v>
      </c>
    </row>
    <row r="25" spans="1:7" ht="15.75" customHeight="1">
      <c r="A25" s="174" t="s">
        <v>574</v>
      </c>
      <c r="B25" s="174"/>
      <c r="C25" s="74">
        <f>ROUND(PRODUCT(C24*23%),2)</f>
        <v>0</v>
      </c>
    </row>
    <row r="26" spans="1:7">
      <c r="A26" s="174" t="s">
        <v>507</v>
      </c>
      <c r="B26" s="174"/>
      <c r="C26" s="73">
        <f>ROUND(SUM(C24:C25),2)</f>
        <v>0</v>
      </c>
      <c r="D26" s="147"/>
    </row>
    <row r="27" spans="1:7">
      <c r="G27" s="147"/>
    </row>
    <row r="30" spans="1:7">
      <c r="E30" s="148"/>
      <c r="F30" s="149"/>
    </row>
    <row r="31" spans="1:7">
      <c r="F31" s="144"/>
      <c r="G31" s="147"/>
    </row>
    <row r="32" spans="1:7">
      <c r="F32" s="144"/>
    </row>
    <row r="33" spans="6:6">
      <c r="F33" s="144"/>
    </row>
    <row r="34" spans="6:6">
      <c r="F34" s="150"/>
    </row>
  </sheetData>
  <mergeCells count="6">
    <mergeCell ref="A1:C1"/>
    <mergeCell ref="A25:B25"/>
    <mergeCell ref="A26:B26"/>
    <mergeCell ref="A24:B24"/>
    <mergeCell ref="A2:C2"/>
    <mergeCell ref="A20:B20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91" customWidth="1"/>
    <col min="7" max="7" width="12.85546875" style="91" bestFit="1" customWidth="1"/>
    <col min="8" max="16384" width="9.140625" style="1"/>
  </cols>
  <sheetData>
    <row r="1" spans="1:7" ht="24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9.2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27" customHeight="1">
      <c r="A3" s="152" t="s">
        <v>614</v>
      </c>
      <c r="B3" s="179" t="s">
        <v>323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1"/>
      <c r="G5" s="191"/>
    </row>
    <row r="6" spans="1:7" ht="30" customHeight="1">
      <c r="A6" s="122"/>
      <c r="B6" s="114"/>
      <c r="C6" s="115" t="s">
        <v>412</v>
      </c>
      <c r="D6" s="114"/>
      <c r="E6" s="116"/>
      <c r="F6" s="117"/>
      <c r="G6" s="117"/>
    </row>
    <row r="7" spans="1:7" ht="25.5" customHeight="1">
      <c r="A7" s="35">
        <f>A6+1</f>
        <v>1</v>
      </c>
      <c r="B7" s="10" t="s">
        <v>413</v>
      </c>
      <c r="C7" s="7" t="s">
        <v>408</v>
      </c>
      <c r="D7" s="10" t="s">
        <v>320</v>
      </c>
      <c r="E7" s="41">
        <v>232</v>
      </c>
      <c r="F7" s="97"/>
      <c r="G7" s="97">
        <f>ROUND(F7*E7,2)</f>
        <v>0</v>
      </c>
    </row>
    <row r="8" spans="1:7" ht="25.5" customHeight="1">
      <c r="A8" s="35">
        <f t="shared" ref="A8" si="0">A7+1</f>
        <v>2</v>
      </c>
      <c r="B8" s="10" t="s">
        <v>413</v>
      </c>
      <c r="C8" s="7" t="s">
        <v>409</v>
      </c>
      <c r="D8" s="10" t="s">
        <v>320</v>
      </c>
      <c r="E8" s="41">
        <v>220</v>
      </c>
      <c r="F8" s="97"/>
      <c r="G8" s="97">
        <f t="shared" ref="G8:G18" si="1">ROUND(F8*E8,2)</f>
        <v>0</v>
      </c>
    </row>
    <row r="9" spans="1:7" ht="25.5" customHeight="1">
      <c r="A9" s="35">
        <f>A8+1</f>
        <v>3</v>
      </c>
      <c r="B9" s="10" t="s">
        <v>413</v>
      </c>
      <c r="C9" s="7" t="s">
        <v>414</v>
      </c>
      <c r="D9" s="10" t="s">
        <v>377</v>
      </c>
      <c r="E9" s="41">
        <v>136</v>
      </c>
      <c r="F9" s="97"/>
      <c r="G9" s="97">
        <f t="shared" si="1"/>
        <v>0</v>
      </c>
    </row>
    <row r="10" spans="1:7" ht="25.5" customHeight="1">
      <c r="A10" s="35">
        <f t="shared" ref="A10:A18" si="2">A9+1</f>
        <v>4</v>
      </c>
      <c r="B10" s="10" t="s">
        <v>413</v>
      </c>
      <c r="C10" s="7" t="s">
        <v>415</v>
      </c>
      <c r="D10" s="10" t="s">
        <v>377</v>
      </c>
      <c r="E10" s="41">
        <v>49</v>
      </c>
      <c r="F10" s="97"/>
      <c r="G10" s="97">
        <f t="shared" si="1"/>
        <v>0</v>
      </c>
    </row>
    <row r="11" spans="1:7" ht="25.5" customHeight="1">
      <c r="A11" s="35">
        <f t="shared" si="2"/>
        <v>5</v>
      </c>
      <c r="B11" s="10" t="s">
        <v>413</v>
      </c>
      <c r="C11" s="7" t="s">
        <v>416</v>
      </c>
      <c r="D11" s="10" t="s">
        <v>377</v>
      </c>
      <c r="E11" s="41">
        <v>21.5</v>
      </c>
      <c r="F11" s="97"/>
      <c r="G11" s="97">
        <f t="shared" si="1"/>
        <v>0</v>
      </c>
    </row>
    <row r="12" spans="1:7" ht="25.5" customHeight="1">
      <c r="A12" s="35">
        <f t="shared" si="2"/>
        <v>6</v>
      </c>
      <c r="B12" s="10" t="s">
        <v>413</v>
      </c>
      <c r="C12" s="7" t="s">
        <v>417</v>
      </c>
      <c r="D12" s="10" t="s">
        <v>377</v>
      </c>
      <c r="E12" s="41">
        <v>29</v>
      </c>
      <c r="F12" s="97"/>
      <c r="G12" s="97">
        <f t="shared" si="1"/>
        <v>0</v>
      </c>
    </row>
    <row r="13" spans="1:7" ht="38.25">
      <c r="A13" s="35">
        <f t="shared" si="2"/>
        <v>7</v>
      </c>
      <c r="B13" s="10" t="s">
        <v>413</v>
      </c>
      <c r="C13" s="7" t="s">
        <v>418</v>
      </c>
      <c r="D13" s="10" t="s">
        <v>377</v>
      </c>
      <c r="E13" s="41">
        <v>18</v>
      </c>
      <c r="F13" s="97"/>
      <c r="G13" s="97">
        <f t="shared" si="1"/>
        <v>0</v>
      </c>
    </row>
    <row r="14" spans="1:7">
      <c r="A14" s="35">
        <f t="shared" si="2"/>
        <v>8</v>
      </c>
      <c r="B14" s="10" t="s">
        <v>413</v>
      </c>
      <c r="C14" s="13" t="s">
        <v>326</v>
      </c>
      <c r="D14" s="10" t="s">
        <v>11</v>
      </c>
      <c r="E14" s="41">
        <v>2</v>
      </c>
      <c r="F14" s="97"/>
      <c r="G14" s="97">
        <f t="shared" si="1"/>
        <v>0</v>
      </c>
    </row>
    <row r="15" spans="1:7">
      <c r="A15" s="35">
        <f t="shared" si="2"/>
        <v>9</v>
      </c>
      <c r="B15" s="10" t="s">
        <v>413</v>
      </c>
      <c r="C15" s="13" t="s">
        <v>327</v>
      </c>
      <c r="D15" s="10" t="s">
        <v>11</v>
      </c>
      <c r="E15" s="41">
        <v>1</v>
      </c>
      <c r="F15" s="97"/>
      <c r="G15" s="97">
        <f t="shared" si="1"/>
        <v>0</v>
      </c>
    </row>
    <row r="16" spans="1:7">
      <c r="A16" s="35">
        <f t="shared" si="2"/>
        <v>10</v>
      </c>
      <c r="B16" s="10" t="s">
        <v>413</v>
      </c>
      <c r="C16" s="13" t="s">
        <v>328</v>
      </c>
      <c r="D16" s="10" t="s">
        <v>11</v>
      </c>
      <c r="E16" s="41">
        <v>1</v>
      </c>
      <c r="F16" s="97"/>
      <c r="G16" s="97">
        <f t="shared" si="1"/>
        <v>0</v>
      </c>
    </row>
    <row r="17" spans="1:7" ht="25.9" customHeight="1">
      <c r="A17" s="35">
        <f t="shared" si="2"/>
        <v>11</v>
      </c>
      <c r="B17" s="10" t="s">
        <v>413</v>
      </c>
      <c r="C17" s="13" t="s">
        <v>329</v>
      </c>
      <c r="D17" s="10" t="s">
        <v>11</v>
      </c>
      <c r="E17" s="41">
        <v>2</v>
      </c>
      <c r="F17" s="97"/>
      <c r="G17" s="97">
        <f t="shared" si="1"/>
        <v>0</v>
      </c>
    </row>
    <row r="18" spans="1:7" ht="25.9" customHeight="1">
      <c r="A18" s="35">
        <f t="shared" si="2"/>
        <v>12</v>
      </c>
      <c r="B18" s="10" t="s">
        <v>407</v>
      </c>
      <c r="C18" s="13" t="s">
        <v>411</v>
      </c>
      <c r="D18" s="10" t="s">
        <v>377</v>
      </c>
      <c r="E18" s="41">
        <v>250</v>
      </c>
      <c r="F18" s="97"/>
      <c r="G18" s="97">
        <f t="shared" si="1"/>
        <v>0</v>
      </c>
    </row>
    <row r="19" spans="1:7">
      <c r="A19" s="178" t="s">
        <v>571</v>
      </c>
      <c r="B19" s="178"/>
      <c r="C19" s="178"/>
      <c r="D19" s="178"/>
      <c r="E19" s="178"/>
      <c r="F19" s="178"/>
      <c r="G19" s="102">
        <f>ROUND(SUM(G7:G18),2)</f>
        <v>0</v>
      </c>
    </row>
  </sheetData>
  <mergeCells count="10">
    <mergeCell ref="A19:F19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.42578125" style="5" customWidth="1"/>
    <col min="7" max="7" width="12.85546875" style="5" customWidth="1"/>
    <col min="8" max="16384" width="9.140625" style="1"/>
  </cols>
  <sheetData>
    <row r="1" spans="1:8" ht="22.5" customHeight="1">
      <c r="A1" s="177" t="s">
        <v>643</v>
      </c>
      <c r="B1" s="177"/>
      <c r="C1" s="177"/>
      <c r="D1" s="177"/>
      <c r="E1" s="177"/>
      <c r="F1" s="177"/>
      <c r="G1" s="177"/>
    </row>
    <row r="2" spans="1:8" ht="62.25" customHeight="1">
      <c r="A2" s="181" t="s">
        <v>591</v>
      </c>
      <c r="B2" s="182"/>
      <c r="C2" s="182"/>
      <c r="D2" s="182"/>
      <c r="E2" s="182"/>
      <c r="F2" s="182"/>
      <c r="G2" s="182"/>
    </row>
    <row r="3" spans="1:8" ht="25.5">
      <c r="A3" s="152" t="s">
        <v>615</v>
      </c>
      <c r="B3" s="179" t="s">
        <v>584</v>
      </c>
      <c r="C3" s="179"/>
      <c r="D3" s="179"/>
      <c r="E3" s="179"/>
      <c r="F3" s="179"/>
      <c r="G3" s="179"/>
    </row>
    <row r="4" spans="1:8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8" t="s">
        <v>504</v>
      </c>
      <c r="G4" s="188" t="s">
        <v>506</v>
      </c>
      <c r="H4" s="124"/>
    </row>
    <row r="5" spans="1:8" ht="15.75" customHeight="1">
      <c r="A5" s="188"/>
      <c r="B5" s="188"/>
      <c r="C5" s="189"/>
      <c r="D5" s="119" t="s">
        <v>4</v>
      </c>
      <c r="E5" s="101" t="s">
        <v>5</v>
      </c>
      <c r="F5" s="195"/>
      <c r="G5" s="195"/>
      <c r="H5" s="124"/>
    </row>
    <row r="6" spans="1:8" ht="30" customHeight="1">
      <c r="A6" s="28"/>
      <c r="B6" s="9"/>
      <c r="C6" s="6" t="s">
        <v>570</v>
      </c>
      <c r="D6" s="9" t="s">
        <v>8</v>
      </c>
      <c r="E6" s="43" t="s">
        <v>8</v>
      </c>
      <c r="F6" s="43" t="s">
        <v>8</v>
      </c>
      <c r="G6" s="43" t="s">
        <v>8</v>
      </c>
      <c r="H6" s="125"/>
    </row>
    <row r="7" spans="1:8" ht="25.5" customHeight="1">
      <c r="A7" s="35">
        <f t="shared" ref="A7:A14" si="0">A6+1</f>
        <v>1</v>
      </c>
      <c r="B7" s="10" t="s">
        <v>419</v>
      </c>
      <c r="C7" s="7" t="s">
        <v>391</v>
      </c>
      <c r="D7" s="10" t="s">
        <v>320</v>
      </c>
      <c r="E7" s="41">
        <v>78</v>
      </c>
      <c r="F7" s="97"/>
      <c r="G7" s="97">
        <f>ROUND(F7*E7,2)</f>
        <v>0</v>
      </c>
      <c r="H7" s="125"/>
    </row>
    <row r="8" spans="1:8" ht="25.5" customHeight="1">
      <c r="A8" s="35">
        <f t="shared" si="0"/>
        <v>2</v>
      </c>
      <c r="B8" s="10" t="s">
        <v>419</v>
      </c>
      <c r="C8" s="7" t="s">
        <v>392</v>
      </c>
      <c r="D8" s="10" t="s">
        <v>320</v>
      </c>
      <c r="E8" s="41">
        <v>78</v>
      </c>
      <c r="F8" s="97"/>
      <c r="G8" s="97">
        <f t="shared" ref="G8:G14" si="1">ROUND(F8*E8,2)</f>
        <v>0</v>
      </c>
      <c r="H8" s="125"/>
    </row>
    <row r="9" spans="1:8" ht="25.5" customHeight="1">
      <c r="A9" s="35">
        <f t="shared" si="0"/>
        <v>3</v>
      </c>
      <c r="B9" s="10" t="s">
        <v>419</v>
      </c>
      <c r="C9" s="7" t="s">
        <v>420</v>
      </c>
      <c r="D9" s="10" t="s">
        <v>377</v>
      </c>
      <c r="E9" s="41">
        <v>1333</v>
      </c>
      <c r="F9" s="97"/>
      <c r="G9" s="97">
        <f t="shared" si="1"/>
        <v>0</v>
      </c>
      <c r="H9" s="125"/>
    </row>
    <row r="10" spans="1:8" ht="25.5" customHeight="1">
      <c r="A10" s="35">
        <f t="shared" si="0"/>
        <v>4</v>
      </c>
      <c r="B10" s="10" t="s">
        <v>419</v>
      </c>
      <c r="C10" s="7" t="s">
        <v>421</v>
      </c>
      <c r="D10" s="10" t="s">
        <v>377</v>
      </c>
      <c r="E10" s="41">
        <v>30</v>
      </c>
      <c r="F10" s="97"/>
      <c r="G10" s="97">
        <f t="shared" si="1"/>
        <v>0</v>
      </c>
      <c r="H10" s="125"/>
    </row>
    <row r="11" spans="1:8" ht="25.5" customHeight="1">
      <c r="A11" s="35">
        <f t="shared" si="0"/>
        <v>5</v>
      </c>
      <c r="B11" s="10" t="s">
        <v>419</v>
      </c>
      <c r="C11" s="7" t="s">
        <v>422</v>
      </c>
      <c r="D11" s="10" t="s">
        <v>377</v>
      </c>
      <c r="E11" s="41">
        <v>80</v>
      </c>
      <c r="F11" s="97"/>
      <c r="G11" s="97">
        <f t="shared" si="1"/>
        <v>0</v>
      </c>
      <c r="H11" s="125"/>
    </row>
    <row r="12" spans="1:8" ht="25.5" customHeight="1">
      <c r="A12" s="35">
        <f t="shared" si="0"/>
        <v>6</v>
      </c>
      <c r="B12" s="10" t="s">
        <v>419</v>
      </c>
      <c r="C12" s="7" t="s">
        <v>423</v>
      </c>
      <c r="D12" s="10" t="s">
        <v>377</v>
      </c>
      <c r="E12" s="41">
        <v>3999</v>
      </c>
      <c r="F12" s="97"/>
      <c r="G12" s="97">
        <f t="shared" si="1"/>
        <v>0</v>
      </c>
      <c r="H12" s="125"/>
    </row>
    <row r="13" spans="1:8" ht="25.5" customHeight="1">
      <c r="A13" s="35">
        <f t="shared" si="0"/>
        <v>7</v>
      </c>
      <c r="B13" s="10" t="s">
        <v>419</v>
      </c>
      <c r="C13" s="7" t="s">
        <v>253</v>
      </c>
      <c r="D13" s="10" t="s">
        <v>377</v>
      </c>
      <c r="E13" s="41">
        <v>1333</v>
      </c>
      <c r="F13" s="97"/>
      <c r="G13" s="97">
        <f t="shared" si="1"/>
        <v>0</v>
      </c>
      <c r="H13" s="125"/>
    </row>
    <row r="14" spans="1:8" ht="25.5" customHeight="1">
      <c r="A14" s="35">
        <f t="shared" si="0"/>
        <v>8</v>
      </c>
      <c r="B14" s="10" t="s">
        <v>419</v>
      </c>
      <c r="C14" s="7" t="s">
        <v>246</v>
      </c>
      <c r="D14" s="10" t="s">
        <v>11</v>
      </c>
      <c r="E14" s="41">
        <v>17</v>
      </c>
      <c r="F14" s="97"/>
      <c r="G14" s="97">
        <f t="shared" si="1"/>
        <v>0</v>
      </c>
      <c r="H14" s="125"/>
    </row>
    <row r="15" spans="1:8">
      <c r="A15" s="178" t="s">
        <v>571</v>
      </c>
      <c r="B15" s="178"/>
      <c r="C15" s="178"/>
      <c r="D15" s="178"/>
      <c r="E15" s="178"/>
      <c r="F15" s="178"/>
      <c r="G15" s="102">
        <f>ROUND(SUM(G7:G14),2)</f>
        <v>0</v>
      </c>
    </row>
  </sheetData>
  <mergeCells count="10">
    <mergeCell ref="A15:F15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5" customWidth="1"/>
    <col min="7" max="7" width="14.42578125" style="1" bestFit="1" customWidth="1"/>
    <col min="8" max="16384" width="9.140625" style="1"/>
  </cols>
  <sheetData>
    <row r="1" spans="1:7" ht="19.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6.2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25.5">
      <c r="A3" s="152" t="s">
        <v>616</v>
      </c>
      <c r="B3" s="179" t="s">
        <v>251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8" t="s">
        <v>504</v>
      </c>
      <c r="G4" s="188" t="s">
        <v>506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5"/>
      <c r="G5" s="195"/>
    </row>
    <row r="6" spans="1:7" s="11" customFormat="1" ht="25.5" customHeight="1">
      <c r="A6" s="122">
        <v>1</v>
      </c>
      <c r="B6" s="114"/>
      <c r="C6" s="115" t="s">
        <v>424</v>
      </c>
      <c r="D6" s="114"/>
      <c r="E6" s="116"/>
      <c r="F6" s="116"/>
      <c r="G6" s="123"/>
    </row>
    <row r="7" spans="1:7" s="11" customFormat="1" ht="25.5" customHeight="1">
      <c r="A7" s="35">
        <v>2</v>
      </c>
      <c r="B7" s="9" t="s">
        <v>425</v>
      </c>
      <c r="C7" s="8" t="s">
        <v>408</v>
      </c>
      <c r="D7" s="10" t="s">
        <v>320</v>
      </c>
      <c r="E7" s="41">
        <v>9640</v>
      </c>
      <c r="F7" s="97"/>
      <c r="G7" s="86">
        <f>ROUND(F7*E7,2)</f>
        <v>0</v>
      </c>
    </row>
    <row r="8" spans="1:7" s="11" customFormat="1" ht="25.5" customHeight="1">
      <c r="A8" s="35">
        <v>3</v>
      </c>
      <c r="B8" s="9" t="s">
        <v>425</v>
      </c>
      <c r="C8" s="42" t="s">
        <v>409</v>
      </c>
      <c r="D8" s="10" t="s">
        <v>320</v>
      </c>
      <c r="E8" s="41">
        <v>4340</v>
      </c>
      <c r="F8" s="97"/>
      <c r="G8" s="86">
        <f t="shared" ref="G8:G26" si="0">ROUND(F8*E8,2)</f>
        <v>0</v>
      </c>
    </row>
    <row r="9" spans="1:7" s="11" customFormat="1" ht="25.5" customHeight="1">
      <c r="A9" s="35">
        <v>4</v>
      </c>
      <c r="B9" s="9" t="s">
        <v>425</v>
      </c>
      <c r="C9" s="42" t="s">
        <v>355</v>
      </c>
      <c r="D9" s="10" t="s">
        <v>377</v>
      </c>
      <c r="E9" s="41">
        <v>377</v>
      </c>
      <c r="F9" s="97"/>
      <c r="G9" s="86">
        <f t="shared" si="0"/>
        <v>0</v>
      </c>
    </row>
    <row r="10" spans="1:7" s="11" customFormat="1" ht="25.5" customHeight="1">
      <c r="A10" s="35">
        <v>5</v>
      </c>
      <c r="B10" s="10" t="s">
        <v>425</v>
      </c>
      <c r="C10" s="42" t="s">
        <v>426</v>
      </c>
      <c r="D10" s="10" t="s">
        <v>377</v>
      </c>
      <c r="E10" s="41">
        <v>582</v>
      </c>
      <c r="F10" s="97"/>
      <c r="G10" s="86">
        <f t="shared" si="0"/>
        <v>0</v>
      </c>
    </row>
    <row r="11" spans="1:7" s="11" customFormat="1">
      <c r="A11" s="35">
        <v>6</v>
      </c>
      <c r="B11" s="10" t="s">
        <v>425</v>
      </c>
      <c r="C11" s="42" t="s">
        <v>427</v>
      </c>
      <c r="D11" s="10" t="s">
        <v>377</v>
      </c>
      <c r="E11" s="41">
        <v>485</v>
      </c>
      <c r="F11" s="97"/>
      <c r="G11" s="86">
        <f t="shared" si="0"/>
        <v>0</v>
      </c>
    </row>
    <row r="12" spans="1:7" s="11" customFormat="1" ht="25.5" customHeight="1">
      <c r="A12" s="35">
        <v>7</v>
      </c>
      <c r="B12" s="10" t="s">
        <v>425</v>
      </c>
      <c r="C12" s="8" t="s">
        <v>335</v>
      </c>
      <c r="D12" s="10" t="s">
        <v>377</v>
      </c>
      <c r="E12" s="41">
        <v>466</v>
      </c>
      <c r="F12" s="97"/>
      <c r="G12" s="86">
        <f t="shared" si="0"/>
        <v>0</v>
      </c>
    </row>
    <row r="13" spans="1:7" s="11" customFormat="1" ht="25.5" customHeight="1">
      <c r="A13" s="35">
        <v>8</v>
      </c>
      <c r="B13" s="9" t="s">
        <v>425</v>
      </c>
      <c r="C13" s="7" t="s">
        <v>428</v>
      </c>
      <c r="D13" s="10" t="s">
        <v>320</v>
      </c>
      <c r="E13" s="41">
        <v>490</v>
      </c>
      <c r="F13" s="97"/>
      <c r="G13" s="86">
        <f t="shared" si="0"/>
        <v>0</v>
      </c>
    </row>
    <row r="14" spans="1:7" s="11" customFormat="1" ht="25.5" customHeight="1">
      <c r="A14" s="35">
        <v>9</v>
      </c>
      <c r="B14" s="9" t="s">
        <v>425</v>
      </c>
      <c r="C14" s="7" t="s">
        <v>429</v>
      </c>
      <c r="D14" s="10" t="s">
        <v>320</v>
      </c>
      <c r="E14" s="41">
        <v>180</v>
      </c>
      <c r="F14" s="97"/>
      <c r="G14" s="86">
        <f t="shared" si="0"/>
        <v>0</v>
      </c>
    </row>
    <row r="15" spans="1:7" s="11" customFormat="1" ht="25.5" customHeight="1">
      <c r="A15" s="35">
        <v>10</v>
      </c>
      <c r="B15" s="9" t="s">
        <v>425</v>
      </c>
      <c r="C15" s="7" t="s">
        <v>430</v>
      </c>
      <c r="D15" s="10" t="s">
        <v>11</v>
      </c>
      <c r="E15" s="41">
        <v>50</v>
      </c>
      <c r="F15" s="97"/>
      <c r="G15" s="86">
        <f t="shared" si="0"/>
        <v>0</v>
      </c>
    </row>
    <row r="16" spans="1:7" s="11" customFormat="1" ht="25.5" customHeight="1">
      <c r="A16" s="35">
        <v>11</v>
      </c>
      <c r="B16" s="10" t="s">
        <v>425</v>
      </c>
      <c r="C16" s="7" t="s">
        <v>431</v>
      </c>
      <c r="D16" s="10" t="s">
        <v>320</v>
      </c>
      <c r="E16" s="41">
        <v>21</v>
      </c>
      <c r="F16" s="97"/>
      <c r="G16" s="86">
        <f t="shared" si="0"/>
        <v>0</v>
      </c>
    </row>
    <row r="17" spans="1:7" s="11" customFormat="1" ht="25.5" customHeight="1">
      <c r="A17" s="35">
        <v>12</v>
      </c>
      <c r="B17" s="10" t="s">
        <v>425</v>
      </c>
      <c r="C17" s="7" t="s">
        <v>432</v>
      </c>
      <c r="D17" s="10" t="s">
        <v>320</v>
      </c>
      <c r="E17" s="41">
        <v>7</v>
      </c>
      <c r="F17" s="97"/>
      <c r="G17" s="86">
        <f t="shared" si="0"/>
        <v>0</v>
      </c>
    </row>
    <row r="18" spans="1:7" s="11" customFormat="1" ht="25.5" customHeight="1">
      <c r="A18" s="35">
        <v>13</v>
      </c>
      <c r="B18" s="10" t="s">
        <v>425</v>
      </c>
      <c r="C18" s="7" t="s">
        <v>274</v>
      </c>
      <c r="D18" s="10" t="s">
        <v>11</v>
      </c>
      <c r="E18" s="41">
        <v>1</v>
      </c>
      <c r="F18" s="97"/>
      <c r="G18" s="86">
        <f t="shared" si="0"/>
        <v>0</v>
      </c>
    </row>
    <row r="19" spans="1:7" s="11" customFormat="1" ht="25.5" customHeight="1">
      <c r="A19" s="35">
        <v>14</v>
      </c>
      <c r="B19" s="10" t="s">
        <v>425</v>
      </c>
      <c r="C19" s="7" t="s">
        <v>433</v>
      </c>
      <c r="D19" s="10" t="s">
        <v>11</v>
      </c>
      <c r="E19" s="41">
        <v>2</v>
      </c>
      <c r="F19" s="97"/>
      <c r="G19" s="86">
        <f t="shared" si="0"/>
        <v>0</v>
      </c>
    </row>
    <row r="20" spans="1:7" s="11" customFormat="1" ht="25.5" customHeight="1">
      <c r="A20" s="35">
        <v>15</v>
      </c>
      <c r="B20" s="10" t="s">
        <v>425</v>
      </c>
      <c r="C20" s="7" t="s">
        <v>275</v>
      </c>
      <c r="D20" s="10" t="s">
        <v>11</v>
      </c>
      <c r="E20" s="41">
        <v>1</v>
      </c>
      <c r="F20" s="97"/>
      <c r="G20" s="86">
        <f t="shared" si="0"/>
        <v>0</v>
      </c>
    </row>
    <row r="21" spans="1:7" s="11" customFormat="1" ht="25.5" customHeight="1">
      <c r="A21" s="35">
        <v>16</v>
      </c>
      <c r="B21" s="10" t="s">
        <v>425</v>
      </c>
      <c r="C21" s="7" t="s">
        <v>276</v>
      </c>
      <c r="D21" s="10" t="s">
        <v>11</v>
      </c>
      <c r="E21" s="41">
        <v>3</v>
      </c>
      <c r="F21" s="97"/>
      <c r="G21" s="86">
        <f t="shared" si="0"/>
        <v>0</v>
      </c>
    </row>
    <row r="22" spans="1:7" s="11" customFormat="1" ht="25.5" customHeight="1">
      <c r="A22" s="35">
        <v>17</v>
      </c>
      <c r="B22" s="10" t="s">
        <v>425</v>
      </c>
      <c r="C22" s="7" t="s">
        <v>356</v>
      </c>
      <c r="D22" s="10" t="s">
        <v>11</v>
      </c>
      <c r="E22" s="41">
        <v>2</v>
      </c>
      <c r="F22" s="97"/>
      <c r="G22" s="86">
        <f t="shared" si="0"/>
        <v>0</v>
      </c>
    </row>
    <row r="23" spans="1:7" s="11" customFormat="1" ht="25.5" customHeight="1">
      <c r="A23" s="35">
        <v>18</v>
      </c>
      <c r="B23" s="10" t="s">
        <v>425</v>
      </c>
      <c r="C23" s="7" t="s">
        <v>434</v>
      </c>
      <c r="D23" s="10" t="s">
        <v>320</v>
      </c>
      <c r="E23" s="41">
        <v>111</v>
      </c>
      <c r="F23" s="97"/>
      <c r="G23" s="86">
        <f t="shared" si="0"/>
        <v>0</v>
      </c>
    </row>
    <row r="24" spans="1:7" s="11" customFormat="1" ht="25.5" customHeight="1">
      <c r="A24" s="35">
        <v>19</v>
      </c>
      <c r="B24" s="10" t="s">
        <v>425</v>
      </c>
      <c r="C24" s="7" t="s">
        <v>435</v>
      </c>
      <c r="D24" s="10" t="s">
        <v>320</v>
      </c>
      <c r="E24" s="41">
        <v>56</v>
      </c>
      <c r="F24" s="97"/>
      <c r="G24" s="86">
        <f t="shared" si="0"/>
        <v>0</v>
      </c>
    </row>
    <row r="25" spans="1:7" s="11" customFormat="1" ht="25.5" customHeight="1">
      <c r="A25" s="35">
        <v>20</v>
      </c>
      <c r="B25" s="10" t="s">
        <v>425</v>
      </c>
      <c r="C25" s="7" t="s">
        <v>436</v>
      </c>
      <c r="D25" s="10" t="s">
        <v>11</v>
      </c>
      <c r="E25" s="41">
        <v>74</v>
      </c>
      <c r="F25" s="97"/>
      <c r="G25" s="86">
        <f t="shared" si="0"/>
        <v>0</v>
      </c>
    </row>
    <row r="26" spans="1:7" s="11" customFormat="1" ht="25.5" customHeight="1">
      <c r="A26" s="35">
        <v>21</v>
      </c>
      <c r="B26" s="10" t="s">
        <v>425</v>
      </c>
      <c r="C26" s="7" t="s">
        <v>252</v>
      </c>
      <c r="D26" s="10" t="s">
        <v>377</v>
      </c>
      <c r="E26" s="41">
        <v>1286</v>
      </c>
      <c r="F26" s="97"/>
      <c r="G26" s="86">
        <f t="shared" si="0"/>
        <v>0</v>
      </c>
    </row>
    <row r="27" spans="1:7">
      <c r="A27" s="178" t="s">
        <v>571</v>
      </c>
      <c r="B27" s="178"/>
      <c r="C27" s="178"/>
      <c r="D27" s="178"/>
      <c r="E27" s="178"/>
      <c r="F27" s="178"/>
      <c r="G27" s="102">
        <f>ROUND(SUM(G7:G26),2)</f>
        <v>0</v>
      </c>
    </row>
  </sheetData>
  <mergeCells count="10">
    <mergeCell ref="A1:G1"/>
    <mergeCell ref="A2:G2"/>
    <mergeCell ref="B3:G3"/>
    <mergeCell ref="G4:G5"/>
    <mergeCell ref="A27:F27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90" customWidth="1"/>
    <col min="7" max="7" width="12.7109375" style="90" customWidth="1"/>
    <col min="8" max="16384" width="9.140625" style="1"/>
  </cols>
  <sheetData>
    <row r="1" spans="1:7" ht="22.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64.5" customHeight="1">
      <c r="A2" s="181" t="s">
        <v>591</v>
      </c>
      <c r="B2" s="182"/>
      <c r="C2" s="182"/>
      <c r="D2" s="182"/>
      <c r="E2" s="182"/>
      <c r="F2" s="182"/>
      <c r="G2" s="182"/>
    </row>
    <row r="3" spans="1:7" s="14" customFormat="1" ht="25.5">
      <c r="A3" s="152" t="s">
        <v>617</v>
      </c>
      <c r="B3" s="179" t="s">
        <v>273</v>
      </c>
      <c r="C3" s="179"/>
      <c r="D3" s="179"/>
      <c r="E3" s="179"/>
      <c r="F3" s="179"/>
      <c r="G3" s="179"/>
    </row>
    <row r="4" spans="1:7" s="14" customFormat="1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s="14" customFormat="1" ht="15.75" customHeight="1">
      <c r="A5" s="188"/>
      <c r="B5" s="188"/>
      <c r="C5" s="189"/>
      <c r="D5" s="119" t="s">
        <v>4</v>
      </c>
      <c r="E5" s="101" t="s">
        <v>5</v>
      </c>
      <c r="F5" s="191"/>
      <c r="G5" s="191"/>
    </row>
    <row r="6" spans="1:7" s="14" customFormat="1" ht="30" customHeight="1">
      <c r="A6" s="121"/>
      <c r="B6" s="114" t="s">
        <v>446</v>
      </c>
      <c r="C6" s="115" t="s">
        <v>447</v>
      </c>
      <c r="D6" s="104" t="s">
        <v>8</v>
      </c>
      <c r="E6" s="116" t="s">
        <v>8</v>
      </c>
      <c r="F6" s="117" t="s">
        <v>8</v>
      </c>
      <c r="G6" s="117" t="s">
        <v>8</v>
      </c>
    </row>
    <row r="7" spans="1:7" s="14" customFormat="1" ht="30" customHeight="1">
      <c r="A7" s="35">
        <f t="shared" ref="A7:A49" si="0">A6+1</f>
        <v>1</v>
      </c>
      <c r="B7" s="9" t="s">
        <v>446</v>
      </c>
      <c r="C7" s="13" t="s">
        <v>508</v>
      </c>
      <c r="D7" s="10" t="s">
        <v>377</v>
      </c>
      <c r="E7" s="41">
        <v>611</v>
      </c>
      <c r="F7" s="86"/>
      <c r="G7" s="86">
        <f>ROUND(F7*E7,2)</f>
        <v>0</v>
      </c>
    </row>
    <row r="8" spans="1:7" s="14" customFormat="1" ht="30" customHeight="1">
      <c r="A8" s="35">
        <f>A7+1</f>
        <v>2</v>
      </c>
      <c r="B8" s="9" t="s">
        <v>446</v>
      </c>
      <c r="C8" s="13" t="s">
        <v>509</v>
      </c>
      <c r="D8" s="10" t="s">
        <v>377</v>
      </c>
      <c r="E8" s="41">
        <v>611</v>
      </c>
      <c r="F8" s="86"/>
      <c r="G8" s="86">
        <f t="shared" ref="G8:G49" si="1">ROUND(F8*E8,2)</f>
        <v>0</v>
      </c>
    </row>
    <row r="9" spans="1:7" s="14" customFormat="1" ht="30" customHeight="1">
      <c r="A9" s="35">
        <f t="shared" si="0"/>
        <v>3</v>
      </c>
      <c r="B9" s="9" t="s">
        <v>446</v>
      </c>
      <c r="C9" s="13" t="s">
        <v>510</v>
      </c>
      <c r="D9" s="10" t="s">
        <v>377</v>
      </c>
      <c r="E9" s="41">
        <v>33</v>
      </c>
      <c r="F9" s="86"/>
      <c r="G9" s="86">
        <f t="shared" si="1"/>
        <v>0</v>
      </c>
    </row>
    <row r="10" spans="1:7" s="14" customFormat="1" ht="30" customHeight="1">
      <c r="A10" s="35">
        <f t="shared" si="0"/>
        <v>4</v>
      </c>
      <c r="B10" s="9" t="s">
        <v>446</v>
      </c>
      <c r="C10" s="13" t="s">
        <v>511</v>
      </c>
      <c r="D10" s="10" t="s">
        <v>377</v>
      </c>
      <c r="E10" s="41">
        <v>122</v>
      </c>
      <c r="F10" s="86"/>
      <c r="G10" s="86">
        <f t="shared" si="1"/>
        <v>0</v>
      </c>
    </row>
    <row r="11" spans="1:7" s="14" customFormat="1" ht="30" customHeight="1">
      <c r="A11" s="35">
        <f t="shared" si="0"/>
        <v>5</v>
      </c>
      <c r="B11" s="9" t="s">
        <v>446</v>
      </c>
      <c r="C11" s="13" t="s">
        <v>512</v>
      </c>
      <c r="D11" s="10" t="s">
        <v>377</v>
      </c>
      <c r="E11" s="41">
        <v>611</v>
      </c>
      <c r="F11" s="86"/>
      <c r="G11" s="86">
        <f t="shared" si="1"/>
        <v>0</v>
      </c>
    </row>
    <row r="12" spans="1:7" s="14" customFormat="1" ht="40.5" customHeight="1">
      <c r="A12" s="35">
        <f t="shared" si="0"/>
        <v>6</v>
      </c>
      <c r="B12" s="9" t="s">
        <v>446</v>
      </c>
      <c r="C12" s="13" t="s">
        <v>513</v>
      </c>
      <c r="D12" s="10" t="s">
        <v>377</v>
      </c>
      <c r="E12" s="41">
        <v>611</v>
      </c>
      <c r="F12" s="86"/>
      <c r="G12" s="86">
        <f t="shared" si="1"/>
        <v>0</v>
      </c>
    </row>
    <row r="13" spans="1:7" s="14" customFormat="1" ht="30" customHeight="1">
      <c r="A13" s="35">
        <f t="shared" si="0"/>
        <v>7</v>
      </c>
      <c r="B13" s="9" t="s">
        <v>446</v>
      </c>
      <c r="C13" s="13" t="s">
        <v>514</v>
      </c>
      <c r="D13" s="10" t="s">
        <v>377</v>
      </c>
      <c r="E13" s="41">
        <v>611</v>
      </c>
      <c r="F13" s="86"/>
      <c r="G13" s="86">
        <f t="shared" si="1"/>
        <v>0</v>
      </c>
    </row>
    <row r="14" spans="1:7" s="14" customFormat="1" ht="25.5">
      <c r="A14" s="35">
        <f t="shared" si="0"/>
        <v>8</v>
      </c>
      <c r="B14" s="9" t="s">
        <v>446</v>
      </c>
      <c r="C14" s="13" t="s">
        <v>515</v>
      </c>
      <c r="D14" s="10" t="s">
        <v>516</v>
      </c>
      <c r="E14" s="41">
        <v>13</v>
      </c>
      <c r="F14" s="86"/>
      <c r="G14" s="86">
        <f t="shared" si="1"/>
        <v>0</v>
      </c>
    </row>
    <row r="15" spans="1:7" s="14" customFormat="1" ht="30" customHeight="1">
      <c r="A15" s="35">
        <f t="shared" si="0"/>
        <v>9</v>
      </c>
      <c r="B15" s="9" t="s">
        <v>446</v>
      </c>
      <c r="C15" s="13" t="s">
        <v>517</v>
      </c>
      <c r="D15" s="10" t="s">
        <v>11</v>
      </c>
      <c r="E15" s="41">
        <v>1</v>
      </c>
      <c r="F15" s="86"/>
      <c r="G15" s="86">
        <f t="shared" si="1"/>
        <v>0</v>
      </c>
    </row>
    <row r="16" spans="1:7" s="14" customFormat="1" ht="30" customHeight="1">
      <c r="A16" s="35">
        <f t="shared" si="0"/>
        <v>10</v>
      </c>
      <c r="B16" s="9" t="s">
        <v>446</v>
      </c>
      <c r="C16" s="13" t="s">
        <v>518</v>
      </c>
      <c r="D16" s="10" t="s">
        <v>41</v>
      </c>
      <c r="E16" s="41">
        <v>1</v>
      </c>
      <c r="F16" s="86"/>
      <c r="G16" s="86">
        <f t="shared" si="1"/>
        <v>0</v>
      </c>
    </row>
    <row r="17" spans="1:7" s="14" customFormat="1" ht="38.25">
      <c r="A17" s="35">
        <f t="shared" si="0"/>
        <v>11</v>
      </c>
      <c r="B17" s="9" t="s">
        <v>446</v>
      </c>
      <c r="C17" s="13" t="s">
        <v>519</v>
      </c>
      <c r="D17" s="10" t="s">
        <v>11</v>
      </c>
      <c r="E17" s="41">
        <v>1</v>
      </c>
      <c r="F17" s="86"/>
      <c r="G17" s="86">
        <f t="shared" si="1"/>
        <v>0</v>
      </c>
    </row>
    <row r="18" spans="1:7" s="14" customFormat="1" ht="25.5">
      <c r="A18" s="35">
        <f t="shared" si="0"/>
        <v>12</v>
      </c>
      <c r="B18" s="9" t="s">
        <v>446</v>
      </c>
      <c r="C18" s="13" t="s">
        <v>520</v>
      </c>
      <c r="D18" s="10" t="s">
        <v>521</v>
      </c>
      <c r="E18" s="41">
        <v>14</v>
      </c>
      <c r="F18" s="86"/>
      <c r="G18" s="86">
        <f t="shared" si="1"/>
        <v>0</v>
      </c>
    </row>
    <row r="19" spans="1:7" s="14" customFormat="1" ht="25.5">
      <c r="A19" s="35">
        <f t="shared" si="0"/>
        <v>13</v>
      </c>
      <c r="B19" s="9" t="s">
        <v>446</v>
      </c>
      <c r="C19" s="13" t="s">
        <v>522</v>
      </c>
      <c r="D19" s="10" t="s">
        <v>41</v>
      </c>
      <c r="E19" s="41">
        <v>1</v>
      </c>
      <c r="F19" s="86"/>
      <c r="G19" s="86">
        <f t="shared" si="1"/>
        <v>0</v>
      </c>
    </row>
    <row r="20" spans="1:7" s="14" customFormat="1">
      <c r="A20" s="35">
        <f t="shared" si="0"/>
        <v>14</v>
      </c>
      <c r="B20" s="9" t="s">
        <v>446</v>
      </c>
      <c r="C20" s="13" t="s">
        <v>523</v>
      </c>
      <c r="D20" s="10" t="s">
        <v>41</v>
      </c>
      <c r="E20" s="41">
        <v>1</v>
      </c>
      <c r="F20" s="86"/>
      <c r="G20" s="86">
        <f t="shared" si="1"/>
        <v>0</v>
      </c>
    </row>
    <row r="21" spans="1:7" s="14" customFormat="1" ht="12.75" customHeight="1">
      <c r="A21" s="196" t="s">
        <v>524</v>
      </c>
      <c r="B21" s="196"/>
      <c r="C21" s="196"/>
      <c r="D21" s="196"/>
      <c r="E21" s="196"/>
      <c r="F21" s="106"/>
      <c r="G21" s="106"/>
    </row>
    <row r="22" spans="1:7" s="14" customFormat="1" ht="25.5">
      <c r="A22" s="35">
        <v>16</v>
      </c>
      <c r="B22" s="9" t="s">
        <v>446</v>
      </c>
      <c r="C22" s="13" t="s">
        <v>525</v>
      </c>
      <c r="D22" s="10" t="s">
        <v>41</v>
      </c>
      <c r="E22" s="41">
        <v>15</v>
      </c>
      <c r="F22" s="86"/>
      <c r="G22" s="86">
        <f t="shared" si="1"/>
        <v>0</v>
      </c>
    </row>
    <row r="23" spans="1:7" s="14" customFormat="1" ht="25.5">
      <c r="A23" s="35">
        <f t="shared" si="0"/>
        <v>17</v>
      </c>
      <c r="B23" s="9" t="s">
        <v>446</v>
      </c>
      <c r="C23" s="13" t="s">
        <v>526</v>
      </c>
      <c r="D23" s="10" t="s">
        <v>516</v>
      </c>
      <c r="E23" s="41">
        <v>1</v>
      </c>
      <c r="F23" s="86"/>
      <c r="G23" s="86">
        <f t="shared" si="1"/>
        <v>0</v>
      </c>
    </row>
    <row r="24" spans="1:7" s="14" customFormat="1" ht="25.5">
      <c r="A24" s="35">
        <f t="shared" si="0"/>
        <v>18</v>
      </c>
      <c r="B24" s="9" t="s">
        <v>446</v>
      </c>
      <c r="C24" s="13" t="s">
        <v>527</v>
      </c>
      <c r="D24" s="10" t="s">
        <v>41</v>
      </c>
      <c r="E24" s="41">
        <v>15</v>
      </c>
      <c r="F24" s="86"/>
      <c r="G24" s="86">
        <f t="shared" si="1"/>
        <v>0</v>
      </c>
    </row>
    <row r="25" spans="1:7" s="14" customFormat="1" ht="25.5">
      <c r="A25" s="35">
        <f t="shared" si="0"/>
        <v>19</v>
      </c>
      <c r="B25" s="9" t="s">
        <v>446</v>
      </c>
      <c r="C25" s="13" t="s">
        <v>528</v>
      </c>
      <c r="D25" s="10" t="s">
        <v>41</v>
      </c>
      <c r="E25" s="41">
        <v>15</v>
      </c>
      <c r="F25" s="86"/>
      <c r="G25" s="86">
        <f t="shared" si="1"/>
        <v>0</v>
      </c>
    </row>
    <row r="26" spans="1:7" s="14" customFormat="1" ht="38.25">
      <c r="A26" s="35">
        <f t="shared" si="0"/>
        <v>20</v>
      </c>
      <c r="B26" s="9" t="s">
        <v>446</v>
      </c>
      <c r="C26" s="13" t="s">
        <v>529</v>
      </c>
      <c r="D26" s="10" t="s">
        <v>377</v>
      </c>
      <c r="E26" s="41">
        <v>163</v>
      </c>
      <c r="F26" s="86"/>
      <c r="G26" s="86">
        <f t="shared" si="1"/>
        <v>0</v>
      </c>
    </row>
    <row r="27" spans="1:7" s="14" customFormat="1">
      <c r="A27" s="35">
        <f t="shared" si="0"/>
        <v>21</v>
      </c>
      <c r="B27" s="9" t="s">
        <v>446</v>
      </c>
      <c r="C27" s="13" t="s">
        <v>530</v>
      </c>
      <c r="D27" s="10" t="s">
        <v>516</v>
      </c>
      <c r="E27" s="41">
        <v>15</v>
      </c>
      <c r="F27" s="86"/>
      <c r="G27" s="86">
        <f t="shared" si="1"/>
        <v>0</v>
      </c>
    </row>
    <row r="28" spans="1:7" s="14" customFormat="1">
      <c r="A28" s="35">
        <f t="shared" si="0"/>
        <v>22</v>
      </c>
      <c r="B28" s="9" t="s">
        <v>446</v>
      </c>
      <c r="C28" s="13" t="s">
        <v>531</v>
      </c>
      <c r="D28" s="10" t="s">
        <v>516</v>
      </c>
      <c r="E28" s="41">
        <v>1</v>
      </c>
      <c r="F28" s="86"/>
      <c r="G28" s="86">
        <f t="shared" si="1"/>
        <v>0</v>
      </c>
    </row>
    <row r="29" spans="1:7" s="14" customFormat="1">
      <c r="A29" s="35">
        <f t="shared" si="0"/>
        <v>23</v>
      </c>
      <c r="B29" s="9" t="s">
        <v>446</v>
      </c>
      <c r="C29" s="13" t="s">
        <v>532</v>
      </c>
      <c r="D29" s="10" t="s">
        <v>516</v>
      </c>
      <c r="E29" s="41">
        <v>15</v>
      </c>
      <c r="F29" s="86"/>
      <c r="G29" s="86">
        <f t="shared" si="1"/>
        <v>0</v>
      </c>
    </row>
    <row r="30" spans="1:7" s="14" customFormat="1">
      <c r="A30" s="35">
        <f>A29+1</f>
        <v>24</v>
      </c>
      <c r="B30" s="9" t="s">
        <v>446</v>
      </c>
      <c r="C30" s="13" t="s">
        <v>533</v>
      </c>
      <c r="D30" s="10" t="s">
        <v>516</v>
      </c>
      <c r="E30" s="41">
        <v>15</v>
      </c>
      <c r="F30" s="86"/>
      <c r="G30" s="86">
        <f t="shared" si="1"/>
        <v>0</v>
      </c>
    </row>
    <row r="31" spans="1:7" s="14" customFormat="1" ht="12.75" customHeight="1">
      <c r="A31" s="196" t="s">
        <v>618</v>
      </c>
      <c r="B31" s="196"/>
      <c r="C31" s="196"/>
      <c r="D31" s="196"/>
      <c r="E31" s="196"/>
      <c r="F31" s="106"/>
      <c r="G31" s="106"/>
    </row>
    <row r="32" spans="1:7" s="14" customFormat="1" ht="25.5">
      <c r="A32" s="35">
        <v>25</v>
      </c>
      <c r="B32" s="9" t="s">
        <v>446</v>
      </c>
      <c r="C32" s="13" t="s">
        <v>508</v>
      </c>
      <c r="D32" s="10" t="s">
        <v>377</v>
      </c>
      <c r="E32" s="41">
        <v>140</v>
      </c>
      <c r="F32" s="86"/>
      <c r="G32" s="86">
        <f t="shared" si="1"/>
        <v>0</v>
      </c>
    </row>
    <row r="33" spans="1:7" s="14" customFormat="1" ht="25.5">
      <c r="A33" s="35">
        <f t="shared" si="0"/>
        <v>26</v>
      </c>
      <c r="B33" s="9" t="s">
        <v>446</v>
      </c>
      <c r="C33" s="13" t="s">
        <v>509</v>
      </c>
      <c r="D33" s="10" t="s">
        <v>377</v>
      </c>
      <c r="E33" s="41">
        <v>140</v>
      </c>
      <c r="F33" s="86"/>
      <c r="G33" s="86">
        <f t="shared" si="1"/>
        <v>0</v>
      </c>
    </row>
    <row r="34" spans="1:7" s="14" customFormat="1" ht="25.5">
      <c r="A34" s="35">
        <f t="shared" si="0"/>
        <v>27</v>
      </c>
      <c r="B34" s="9" t="s">
        <v>446</v>
      </c>
      <c r="C34" s="13" t="s">
        <v>510</v>
      </c>
      <c r="D34" s="10" t="s">
        <v>377</v>
      </c>
      <c r="E34" s="41">
        <v>15</v>
      </c>
      <c r="F34" s="86"/>
      <c r="G34" s="86">
        <f t="shared" si="1"/>
        <v>0</v>
      </c>
    </row>
    <row r="35" spans="1:7" s="14" customFormat="1" ht="25.5">
      <c r="A35" s="35">
        <f t="shared" si="0"/>
        <v>28</v>
      </c>
      <c r="B35" s="9" t="s">
        <v>446</v>
      </c>
      <c r="C35" s="13" t="s">
        <v>511</v>
      </c>
      <c r="D35" s="10" t="s">
        <v>377</v>
      </c>
      <c r="E35" s="41">
        <v>24</v>
      </c>
      <c r="F35" s="86"/>
      <c r="G35" s="86">
        <f t="shared" si="1"/>
        <v>0</v>
      </c>
    </row>
    <row r="36" spans="1:7" s="14" customFormat="1" ht="25.5">
      <c r="A36" s="35">
        <f t="shared" si="0"/>
        <v>29</v>
      </c>
      <c r="B36" s="9" t="s">
        <v>446</v>
      </c>
      <c r="C36" s="13" t="s">
        <v>586</v>
      </c>
      <c r="D36" s="10" t="s">
        <v>377</v>
      </c>
      <c r="E36" s="41">
        <v>140</v>
      </c>
      <c r="F36" s="86"/>
      <c r="G36" s="86">
        <f t="shared" si="1"/>
        <v>0</v>
      </c>
    </row>
    <row r="37" spans="1:7" s="14" customFormat="1" ht="38.25">
      <c r="A37" s="35">
        <f t="shared" si="0"/>
        <v>30</v>
      </c>
      <c r="B37" s="9" t="s">
        <v>446</v>
      </c>
      <c r="C37" s="13" t="s">
        <v>513</v>
      </c>
      <c r="D37" s="10" t="s">
        <v>377</v>
      </c>
      <c r="E37" s="41">
        <v>168</v>
      </c>
      <c r="F37" s="86"/>
      <c r="G37" s="86">
        <f t="shared" si="1"/>
        <v>0</v>
      </c>
    </row>
    <row r="38" spans="1:7" s="14" customFormat="1" ht="30" customHeight="1">
      <c r="A38" s="35">
        <f t="shared" si="0"/>
        <v>31</v>
      </c>
      <c r="B38" s="9" t="s">
        <v>446</v>
      </c>
      <c r="C38" s="13" t="s">
        <v>514</v>
      </c>
      <c r="D38" s="10" t="s">
        <v>377</v>
      </c>
      <c r="E38" s="41">
        <v>140</v>
      </c>
      <c r="F38" s="86"/>
      <c r="G38" s="86">
        <f t="shared" si="1"/>
        <v>0</v>
      </c>
    </row>
    <row r="39" spans="1:7" s="14" customFormat="1" ht="30" customHeight="1">
      <c r="A39" s="35">
        <f t="shared" si="0"/>
        <v>32</v>
      </c>
      <c r="B39" s="9" t="s">
        <v>446</v>
      </c>
      <c r="C39" s="13" t="s">
        <v>515</v>
      </c>
      <c r="D39" s="10" t="s">
        <v>516</v>
      </c>
      <c r="E39" s="41">
        <v>4</v>
      </c>
      <c r="F39" s="86"/>
      <c r="G39" s="86">
        <f t="shared" si="1"/>
        <v>0</v>
      </c>
    </row>
    <row r="40" spans="1:7" s="14" customFormat="1" ht="30" customHeight="1">
      <c r="A40" s="196" t="s">
        <v>534</v>
      </c>
      <c r="B40" s="196"/>
      <c r="C40" s="196"/>
      <c r="D40" s="196"/>
      <c r="E40" s="196"/>
      <c r="F40" s="106"/>
      <c r="G40" s="106"/>
    </row>
    <row r="41" spans="1:7" s="14" customFormat="1" ht="30" customHeight="1">
      <c r="A41" s="35">
        <v>34</v>
      </c>
      <c r="B41" s="9" t="s">
        <v>446</v>
      </c>
      <c r="C41" s="13" t="s">
        <v>535</v>
      </c>
      <c r="D41" s="10" t="s">
        <v>41</v>
      </c>
      <c r="E41" s="41">
        <v>6</v>
      </c>
      <c r="F41" s="86"/>
      <c r="G41" s="86">
        <f t="shared" si="1"/>
        <v>0</v>
      </c>
    </row>
    <row r="42" spans="1:7" s="14" customFormat="1" ht="30" customHeight="1">
      <c r="A42" s="35">
        <f t="shared" si="0"/>
        <v>35</v>
      </c>
      <c r="B42" s="9" t="s">
        <v>446</v>
      </c>
      <c r="C42" s="13" t="s">
        <v>526</v>
      </c>
      <c r="D42" s="10" t="s">
        <v>516</v>
      </c>
      <c r="E42" s="41">
        <v>3</v>
      </c>
      <c r="F42" s="86"/>
      <c r="G42" s="86">
        <f t="shared" si="1"/>
        <v>0</v>
      </c>
    </row>
    <row r="43" spans="1:7" ht="25.5">
      <c r="A43" s="35">
        <f t="shared" si="0"/>
        <v>36</v>
      </c>
      <c r="B43" s="9" t="s">
        <v>446</v>
      </c>
      <c r="C43" s="13" t="s">
        <v>527</v>
      </c>
      <c r="D43" s="10" t="s">
        <v>41</v>
      </c>
      <c r="E43" s="41">
        <v>6</v>
      </c>
      <c r="F43" s="86"/>
      <c r="G43" s="86">
        <f t="shared" si="1"/>
        <v>0</v>
      </c>
    </row>
    <row r="44" spans="1:7" ht="38.25">
      <c r="A44" s="35">
        <f t="shared" si="0"/>
        <v>37</v>
      </c>
      <c r="B44" s="9" t="s">
        <v>446</v>
      </c>
      <c r="C44" s="13" t="s">
        <v>536</v>
      </c>
      <c r="D44" s="10" t="s">
        <v>41</v>
      </c>
      <c r="E44" s="41">
        <v>6</v>
      </c>
      <c r="F44" s="86"/>
      <c r="G44" s="86">
        <f t="shared" si="1"/>
        <v>0</v>
      </c>
    </row>
    <row r="45" spans="1:7" ht="38.25">
      <c r="A45" s="35">
        <f t="shared" si="0"/>
        <v>38</v>
      </c>
      <c r="B45" s="9" t="s">
        <v>446</v>
      </c>
      <c r="C45" s="13" t="s">
        <v>529</v>
      </c>
      <c r="D45" s="10" t="s">
        <v>377</v>
      </c>
      <c r="E45" s="41">
        <v>36</v>
      </c>
      <c r="F45" s="86"/>
      <c r="G45" s="86">
        <f t="shared" si="1"/>
        <v>0</v>
      </c>
    </row>
    <row r="46" spans="1:7">
      <c r="A46" s="35">
        <f t="shared" si="0"/>
        <v>39</v>
      </c>
      <c r="B46" s="9" t="s">
        <v>446</v>
      </c>
      <c r="C46" s="13" t="s">
        <v>530</v>
      </c>
      <c r="D46" s="10" t="s">
        <v>516</v>
      </c>
      <c r="E46" s="41">
        <v>6</v>
      </c>
      <c r="F46" s="86"/>
      <c r="G46" s="86">
        <f t="shared" si="1"/>
        <v>0</v>
      </c>
    </row>
    <row r="47" spans="1:7">
      <c r="A47" s="35">
        <f t="shared" si="0"/>
        <v>40</v>
      </c>
      <c r="B47" s="9" t="s">
        <v>446</v>
      </c>
      <c r="C47" s="13" t="s">
        <v>531</v>
      </c>
      <c r="D47" s="10" t="s">
        <v>516</v>
      </c>
      <c r="E47" s="41">
        <v>3</v>
      </c>
      <c r="F47" s="86"/>
      <c r="G47" s="86">
        <f t="shared" si="1"/>
        <v>0</v>
      </c>
    </row>
    <row r="48" spans="1:7">
      <c r="A48" s="35">
        <f t="shared" si="0"/>
        <v>41</v>
      </c>
      <c r="B48" s="9" t="s">
        <v>446</v>
      </c>
      <c r="C48" s="13" t="s">
        <v>532</v>
      </c>
      <c r="D48" s="10" t="s">
        <v>516</v>
      </c>
      <c r="E48" s="41">
        <v>6</v>
      </c>
      <c r="F48" s="86"/>
      <c r="G48" s="86">
        <f t="shared" si="1"/>
        <v>0</v>
      </c>
    </row>
    <row r="49" spans="1:7">
      <c r="A49" s="35">
        <f t="shared" si="0"/>
        <v>42</v>
      </c>
      <c r="B49" s="9" t="s">
        <v>446</v>
      </c>
      <c r="C49" s="13" t="s">
        <v>533</v>
      </c>
      <c r="D49" s="10" t="s">
        <v>516</v>
      </c>
      <c r="E49" s="41">
        <v>6</v>
      </c>
      <c r="F49" s="86"/>
      <c r="G49" s="86">
        <f t="shared" si="1"/>
        <v>0</v>
      </c>
    </row>
    <row r="50" spans="1:7">
      <c r="A50" s="178" t="s">
        <v>571</v>
      </c>
      <c r="B50" s="178"/>
      <c r="C50" s="178"/>
      <c r="D50" s="178"/>
      <c r="E50" s="178"/>
      <c r="F50" s="178"/>
      <c r="G50" s="102">
        <f>ROUND(SUM(G7:G49),2)</f>
        <v>0</v>
      </c>
    </row>
  </sheetData>
  <mergeCells count="13">
    <mergeCell ref="A50:F50"/>
    <mergeCell ref="A1:G1"/>
    <mergeCell ref="A2:G2"/>
    <mergeCell ref="B3:G3"/>
    <mergeCell ref="F4:F5"/>
    <mergeCell ref="G4:G5"/>
    <mergeCell ref="A21:E21"/>
    <mergeCell ref="A31:E31"/>
    <mergeCell ref="A40:E40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1" customWidth="1"/>
    <col min="7" max="7" width="11.7109375" style="1" customWidth="1"/>
    <col min="8" max="16384" width="9.140625" style="1"/>
  </cols>
  <sheetData>
    <row r="1" spans="1:7" ht="24" customHeight="1">
      <c r="A1" s="177" t="s">
        <v>643</v>
      </c>
      <c r="B1" s="177"/>
      <c r="C1" s="177"/>
      <c r="D1" s="177"/>
      <c r="E1" s="177"/>
      <c r="F1" s="177"/>
      <c r="G1" s="177"/>
    </row>
    <row r="2" spans="1:7" ht="60.7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27" customHeight="1">
      <c r="A3" s="152" t="s">
        <v>603</v>
      </c>
      <c r="B3" s="179" t="s">
        <v>330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8" t="s">
        <v>504</v>
      </c>
      <c r="G4" s="188" t="s">
        <v>505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4"/>
      <c r="G5" s="194"/>
    </row>
    <row r="6" spans="1:7" ht="30" customHeight="1">
      <c r="A6" s="121"/>
      <c r="B6" s="104"/>
      <c r="C6" s="115" t="s">
        <v>437</v>
      </c>
      <c r="D6" s="104" t="s">
        <v>8</v>
      </c>
      <c r="E6" s="133" t="s">
        <v>8</v>
      </c>
      <c r="F6" s="133" t="s">
        <v>8</v>
      </c>
      <c r="G6" s="133" t="s">
        <v>8</v>
      </c>
    </row>
    <row r="7" spans="1:7" ht="30" customHeight="1">
      <c r="A7" s="121"/>
      <c r="B7" s="104"/>
      <c r="C7" s="115" t="s">
        <v>438</v>
      </c>
      <c r="D7" s="104" t="s">
        <v>8</v>
      </c>
      <c r="E7" s="133" t="s">
        <v>8</v>
      </c>
      <c r="F7" s="133" t="s">
        <v>8</v>
      </c>
      <c r="G7" s="133" t="s">
        <v>8</v>
      </c>
    </row>
    <row r="8" spans="1:7" ht="30" customHeight="1">
      <c r="A8" s="35">
        <f t="shared" ref="A8:A10" si="0">A7+1</f>
        <v>1</v>
      </c>
      <c r="B8" s="10" t="s">
        <v>439</v>
      </c>
      <c r="C8" s="44" t="s">
        <v>249</v>
      </c>
      <c r="D8" s="45" t="s">
        <v>24</v>
      </c>
      <c r="E8" s="120">
        <v>3</v>
      </c>
      <c r="F8" s="86"/>
      <c r="G8" s="86">
        <f>ROUND(F8*E8,2)</f>
        <v>0</v>
      </c>
    </row>
    <row r="9" spans="1:7" ht="30" customHeight="1">
      <c r="A9" s="35">
        <f t="shared" si="0"/>
        <v>2</v>
      </c>
      <c r="B9" s="10" t="s">
        <v>439</v>
      </c>
      <c r="C9" s="44" t="s">
        <v>248</v>
      </c>
      <c r="D9" s="45" t="s">
        <v>24</v>
      </c>
      <c r="E9" s="120">
        <v>5.5</v>
      </c>
      <c r="F9" s="86"/>
      <c r="G9" s="86">
        <f t="shared" ref="G9:G11" si="1">ROUND(F9*E9,2)</f>
        <v>0</v>
      </c>
    </row>
    <row r="10" spans="1:7" ht="30" customHeight="1">
      <c r="A10" s="35">
        <f t="shared" si="0"/>
        <v>3</v>
      </c>
      <c r="B10" s="10" t="s">
        <v>439</v>
      </c>
      <c r="C10" s="44" t="s">
        <v>250</v>
      </c>
      <c r="D10" s="45" t="s">
        <v>24</v>
      </c>
      <c r="E10" s="120">
        <v>74</v>
      </c>
      <c r="F10" s="86"/>
      <c r="G10" s="86">
        <f t="shared" si="1"/>
        <v>0</v>
      </c>
    </row>
    <row r="11" spans="1:7" ht="30" customHeight="1">
      <c r="A11" s="35">
        <f>A9+1</f>
        <v>3</v>
      </c>
      <c r="B11" s="10" t="s">
        <v>439</v>
      </c>
      <c r="C11" s="44" t="s">
        <v>321</v>
      </c>
      <c r="D11" s="45" t="s">
        <v>320</v>
      </c>
      <c r="E11" s="120">
        <v>41</v>
      </c>
      <c r="F11" s="86"/>
      <c r="G11" s="86">
        <f t="shared" si="1"/>
        <v>0</v>
      </c>
    </row>
    <row r="12" spans="1:7">
      <c r="A12" s="178" t="s">
        <v>571</v>
      </c>
      <c r="B12" s="178"/>
      <c r="C12" s="178"/>
      <c r="D12" s="178"/>
      <c r="E12" s="178"/>
      <c r="F12" s="178"/>
      <c r="G12" s="102">
        <f>ROUND(SUM(G8:G11),2)</f>
        <v>0</v>
      </c>
    </row>
  </sheetData>
  <mergeCells count="10">
    <mergeCell ref="A12:F12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Normal="100" zoomScaleSheetLayoutView="100" workbookViewId="0">
      <selection sqref="A1:G1"/>
    </sheetView>
  </sheetViews>
  <sheetFormatPr defaultRowHeight="12.75"/>
  <cols>
    <col min="1" max="1" width="7" style="24" customWidth="1"/>
    <col min="2" max="2" width="15" style="24" customWidth="1"/>
    <col min="3" max="3" width="39.7109375" style="25" customWidth="1"/>
    <col min="4" max="4" width="9.85546875" style="24" customWidth="1"/>
    <col min="5" max="5" width="10.42578125" style="26" customWidth="1"/>
    <col min="6" max="6" width="13" style="83" customWidth="1"/>
    <col min="7" max="7" width="14.42578125" style="83" bestFit="1" customWidth="1"/>
    <col min="8" max="221" width="9.140625" style="83"/>
    <col min="222" max="222" width="7" style="83" customWidth="1"/>
    <col min="223" max="223" width="15" style="83" customWidth="1"/>
    <col min="224" max="224" width="41.7109375" style="83" customWidth="1"/>
    <col min="225" max="225" width="9.85546875" style="83" customWidth="1"/>
    <col min="226" max="226" width="10.42578125" style="83" customWidth="1"/>
    <col min="227" max="227" width="12.7109375" style="83" customWidth="1"/>
    <col min="228" max="228" width="14.7109375" style="83" customWidth="1"/>
    <col min="229" max="229" width="9.140625" style="83"/>
    <col min="230" max="230" width="24" style="83" customWidth="1"/>
    <col min="231" max="477" width="9.140625" style="83"/>
    <col min="478" max="478" width="7" style="83" customWidth="1"/>
    <col min="479" max="479" width="15" style="83" customWidth="1"/>
    <col min="480" max="480" width="41.7109375" style="83" customWidth="1"/>
    <col min="481" max="481" width="9.85546875" style="83" customWidth="1"/>
    <col min="482" max="482" width="10.42578125" style="83" customWidth="1"/>
    <col min="483" max="483" width="12.7109375" style="83" customWidth="1"/>
    <col min="484" max="484" width="14.7109375" style="83" customWidth="1"/>
    <col min="485" max="485" width="9.140625" style="83"/>
    <col min="486" max="486" width="24" style="83" customWidth="1"/>
    <col min="487" max="733" width="9.140625" style="83"/>
    <col min="734" max="734" width="7" style="83" customWidth="1"/>
    <col min="735" max="735" width="15" style="83" customWidth="1"/>
    <col min="736" max="736" width="41.7109375" style="83" customWidth="1"/>
    <col min="737" max="737" width="9.85546875" style="83" customWidth="1"/>
    <col min="738" max="738" width="10.42578125" style="83" customWidth="1"/>
    <col min="739" max="739" width="12.7109375" style="83" customWidth="1"/>
    <col min="740" max="740" width="14.7109375" style="83" customWidth="1"/>
    <col min="741" max="741" width="9.140625" style="83"/>
    <col min="742" max="742" width="24" style="83" customWidth="1"/>
    <col min="743" max="989" width="9.140625" style="83"/>
    <col min="990" max="990" width="7" style="83" customWidth="1"/>
    <col min="991" max="991" width="15" style="83" customWidth="1"/>
    <col min="992" max="992" width="41.7109375" style="83" customWidth="1"/>
    <col min="993" max="993" width="9.85546875" style="83" customWidth="1"/>
    <col min="994" max="994" width="10.42578125" style="83" customWidth="1"/>
    <col min="995" max="995" width="12.7109375" style="83" customWidth="1"/>
    <col min="996" max="996" width="14.7109375" style="83" customWidth="1"/>
    <col min="997" max="997" width="9.140625" style="83"/>
    <col min="998" max="998" width="24" style="83" customWidth="1"/>
    <col min="999" max="1245" width="9.140625" style="83"/>
    <col min="1246" max="1246" width="7" style="83" customWidth="1"/>
    <col min="1247" max="1247" width="15" style="83" customWidth="1"/>
    <col min="1248" max="1248" width="41.7109375" style="83" customWidth="1"/>
    <col min="1249" max="1249" width="9.85546875" style="83" customWidth="1"/>
    <col min="1250" max="1250" width="10.42578125" style="83" customWidth="1"/>
    <col min="1251" max="1251" width="12.7109375" style="83" customWidth="1"/>
    <col min="1252" max="1252" width="14.7109375" style="83" customWidth="1"/>
    <col min="1253" max="1253" width="9.140625" style="83"/>
    <col min="1254" max="1254" width="24" style="83" customWidth="1"/>
    <col min="1255" max="1501" width="9.140625" style="83"/>
    <col min="1502" max="1502" width="7" style="83" customWidth="1"/>
    <col min="1503" max="1503" width="15" style="83" customWidth="1"/>
    <col min="1504" max="1504" width="41.7109375" style="83" customWidth="1"/>
    <col min="1505" max="1505" width="9.85546875" style="83" customWidth="1"/>
    <col min="1506" max="1506" width="10.42578125" style="83" customWidth="1"/>
    <col min="1507" max="1507" width="12.7109375" style="83" customWidth="1"/>
    <col min="1508" max="1508" width="14.7109375" style="83" customWidth="1"/>
    <col min="1509" max="1509" width="9.140625" style="83"/>
    <col min="1510" max="1510" width="24" style="83" customWidth="1"/>
    <col min="1511" max="1757" width="9.140625" style="83"/>
    <col min="1758" max="1758" width="7" style="83" customWidth="1"/>
    <col min="1759" max="1759" width="15" style="83" customWidth="1"/>
    <col min="1760" max="1760" width="41.7109375" style="83" customWidth="1"/>
    <col min="1761" max="1761" width="9.85546875" style="83" customWidth="1"/>
    <col min="1762" max="1762" width="10.42578125" style="83" customWidth="1"/>
    <col min="1763" max="1763" width="12.7109375" style="83" customWidth="1"/>
    <col min="1764" max="1764" width="14.7109375" style="83" customWidth="1"/>
    <col min="1765" max="1765" width="9.140625" style="83"/>
    <col min="1766" max="1766" width="24" style="83" customWidth="1"/>
    <col min="1767" max="2013" width="9.140625" style="83"/>
    <col min="2014" max="2014" width="7" style="83" customWidth="1"/>
    <col min="2015" max="2015" width="15" style="83" customWidth="1"/>
    <col min="2016" max="2016" width="41.7109375" style="83" customWidth="1"/>
    <col min="2017" max="2017" width="9.85546875" style="83" customWidth="1"/>
    <col min="2018" max="2018" width="10.42578125" style="83" customWidth="1"/>
    <col min="2019" max="2019" width="12.7109375" style="83" customWidth="1"/>
    <col min="2020" max="2020" width="14.7109375" style="83" customWidth="1"/>
    <col min="2021" max="2021" width="9.140625" style="83"/>
    <col min="2022" max="2022" width="24" style="83" customWidth="1"/>
    <col min="2023" max="2269" width="9.140625" style="83"/>
    <col min="2270" max="2270" width="7" style="83" customWidth="1"/>
    <col min="2271" max="2271" width="15" style="83" customWidth="1"/>
    <col min="2272" max="2272" width="41.7109375" style="83" customWidth="1"/>
    <col min="2273" max="2273" width="9.85546875" style="83" customWidth="1"/>
    <col min="2274" max="2274" width="10.42578125" style="83" customWidth="1"/>
    <col min="2275" max="2275" width="12.7109375" style="83" customWidth="1"/>
    <col min="2276" max="2276" width="14.7109375" style="83" customWidth="1"/>
    <col min="2277" max="2277" width="9.140625" style="83"/>
    <col min="2278" max="2278" width="24" style="83" customWidth="1"/>
    <col min="2279" max="2525" width="9.140625" style="83"/>
    <col min="2526" max="2526" width="7" style="83" customWidth="1"/>
    <col min="2527" max="2527" width="15" style="83" customWidth="1"/>
    <col min="2528" max="2528" width="41.7109375" style="83" customWidth="1"/>
    <col min="2529" max="2529" width="9.85546875" style="83" customWidth="1"/>
    <col min="2530" max="2530" width="10.42578125" style="83" customWidth="1"/>
    <col min="2531" max="2531" width="12.7109375" style="83" customWidth="1"/>
    <col min="2532" max="2532" width="14.7109375" style="83" customWidth="1"/>
    <col min="2533" max="2533" width="9.140625" style="83"/>
    <col min="2534" max="2534" width="24" style="83" customWidth="1"/>
    <col min="2535" max="2781" width="9.140625" style="83"/>
    <col min="2782" max="2782" width="7" style="83" customWidth="1"/>
    <col min="2783" max="2783" width="15" style="83" customWidth="1"/>
    <col min="2784" max="2784" width="41.7109375" style="83" customWidth="1"/>
    <col min="2785" max="2785" width="9.85546875" style="83" customWidth="1"/>
    <col min="2786" max="2786" width="10.42578125" style="83" customWidth="1"/>
    <col min="2787" max="2787" width="12.7109375" style="83" customWidth="1"/>
    <col min="2788" max="2788" width="14.7109375" style="83" customWidth="1"/>
    <col min="2789" max="2789" width="9.140625" style="83"/>
    <col min="2790" max="2790" width="24" style="83" customWidth="1"/>
    <col min="2791" max="3037" width="9.140625" style="83"/>
    <col min="3038" max="3038" width="7" style="83" customWidth="1"/>
    <col min="3039" max="3039" width="15" style="83" customWidth="1"/>
    <col min="3040" max="3040" width="41.7109375" style="83" customWidth="1"/>
    <col min="3041" max="3041" width="9.85546875" style="83" customWidth="1"/>
    <col min="3042" max="3042" width="10.42578125" style="83" customWidth="1"/>
    <col min="3043" max="3043" width="12.7109375" style="83" customWidth="1"/>
    <col min="3044" max="3044" width="14.7109375" style="83" customWidth="1"/>
    <col min="3045" max="3045" width="9.140625" style="83"/>
    <col min="3046" max="3046" width="24" style="83" customWidth="1"/>
    <col min="3047" max="3293" width="9.140625" style="83"/>
    <col min="3294" max="3294" width="7" style="83" customWidth="1"/>
    <col min="3295" max="3295" width="15" style="83" customWidth="1"/>
    <col min="3296" max="3296" width="41.7109375" style="83" customWidth="1"/>
    <col min="3297" max="3297" width="9.85546875" style="83" customWidth="1"/>
    <col min="3298" max="3298" width="10.42578125" style="83" customWidth="1"/>
    <col min="3299" max="3299" width="12.7109375" style="83" customWidth="1"/>
    <col min="3300" max="3300" width="14.7109375" style="83" customWidth="1"/>
    <col min="3301" max="3301" width="9.140625" style="83"/>
    <col min="3302" max="3302" width="24" style="83" customWidth="1"/>
    <col min="3303" max="3549" width="9.140625" style="83"/>
    <col min="3550" max="3550" width="7" style="83" customWidth="1"/>
    <col min="3551" max="3551" width="15" style="83" customWidth="1"/>
    <col min="3552" max="3552" width="41.7109375" style="83" customWidth="1"/>
    <col min="3553" max="3553" width="9.85546875" style="83" customWidth="1"/>
    <col min="3554" max="3554" width="10.42578125" style="83" customWidth="1"/>
    <col min="3555" max="3555" width="12.7109375" style="83" customWidth="1"/>
    <col min="3556" max="3556" width="14.7109375" style="83" customWidth="1"/>
    <col min="3557" max="3557" width="9.140625" style="83"/>
    <col min="3558" max="3558" width="24" style="83" customWidth="1"/>
    <col min="3559" max="3805" width="9.140625" style="83"/>
    <col min="3806" max="3806" width="7" style="83" customWidth="1"/>
    <col min="3807" max="3807" width="15" style="83" customWidth="1"/>
    <col min="3808" max="3808" width="41.7109375" style="83" customWidth="1"/>
    <col min="3809" max="3809" width="9.85546875" style="83" customWidth="1"/>
    <col min="3810" max="3810" width="10.42578125" style="83" customWidth="1"/>
    <col min="3811" max="3811" width="12.7109375" style="83" customWidth="1"/>
    <col min="3812" max="3812" width="14.7109375" style="83" customWidth="1"/>
    <col min="3813" max="3813" width="9.140625" style="83"/>
    <col min="3814" max="3814" width="24" style="83" customWidth="1"/>
    <col min="3815" max="4061" width="9.140625" style="83"/>
    <col min="4062" max="4062" width="7" style="83" customWidth="1"/>
    <col min="4063" max="4063" width="15" style="83" customWidth="1"/>
    <col min="4064" max="4064" width="41.7109375" style="83" customWidth="1"/>
    <col min="4065" max="4065" width="9.85546875" style="83" customWidth="1"/>
    <col min="4066" max="4066" width="10.42578125" style="83" customWidth="1"/>
    <col min="4067" max="4067" width="12.7109375" style="83" customWidth="1"/>
    <col min="4068" max="4068" width="14.7109375" style="83" customWidth="1"/>
    <col min="4069" max="4069" width="9.140625" style="83"/>
    <col min="4070" max="4070" width="24" style="83" customWidth="1"/>
    <col min="4071" max="4317" width="9.140625" style="83"/>
    <col min="4318" max="4318" width="7" style="83" customWidth="1"/>
    <col min="4319" max="4319" width="15" style="83" customWidth="1"/>
    <col min="4320" max="4320" width="41.7109375" style="83" customWidth="1"/>
    <col min="4321" max="4321" width="9.85546875" style="83" customWidth="1"/>
    <col min="4322" max="4322" width="10.42578125" style="83" customWidth="1"/>
    <col min="4323" max="4323" width="12.7109375" style="83" customWidth="1"/>
    <col min="4324" max="4324" width="14.7109375" style="83" customWidth="1"/>
    <col min="4325" max="4325" width="9.140625" style="83"/>
    <col min="4326" max="4326" width="24" style="83" customWidth="1"/>
    <col min="4327" max="4573" width="9.140625" style="83"/>
    <col min="4574" max="4574" width="7" style="83" customWidth="1"/>
    <col min="4575" max="4575" width="15" style="83" customWidth="1"/>
    <col min="4576" max="4576" width="41.7109375" style="83" customWidth="1"/>
    <col min="4577" max="4577" width="9.85546875" style="83" customWidth="1"/>
    <col min="4578" max="4578" width="10.42578125" style="83" customWidth="1"/>
    <col min="4579" max="4579" width="12.7109375" style="83" customWidth="1"/>
    <col min="4580" max="4580" width="14.7109375" style="83" customWidth="1"/>
    <col min="4581" max="4581" width="9.140625" style="83"/>
    <col min="4582" max="4582" width="24" style="83" customWidth="1"/>
    <col min="4583" max="4829" width="9.140625" style="83"/>
    <col min="4830" max="4830" width="7" style="83" customWidth="1"/>
    <col min="4831" max="4831" width="15" style="83" customWidth="1"/>
    <col min="4832" max="4832" width="41.7109375" style="83" customWidth="1"/>
    <col min="4833" max="4833" width="9.85546875" style="83" customWidth="1"/>
    <col min="4834" max="4834" width="10.42578125" style="83" customWidth="1"/>
    <col min="4835" max="4835" width="12.7109375" style="83" customWidth="1"/>
    <col min="4836" max="4836" width="14.7109375" style="83" customWidth="1"/>
    <col min="4837" max="4837" width="9.140625" style="83"/>
    <col min="4838" max="4838" width="24" style="83" customWidth="1"/>
    <col min="4839" max="5085" width="9.140625" style="83"/>
    <col min="5086" max="5086" width="7" style="83" customWidth="1"/>
    <col min="5087" max="5087" width="15" style="83" customWidth="1"/>
    <col min="5088" max="5088" width="41.7109375" style="83" customWidth="1"/>
    <col min="5089" max="5089" width="9.85546875" style="83" customWidth="1"/>
    <col min="5090" max="5090" width="10.42578125" style="83" customWidth="1"/>
    <col min="5091" max="5091" width="12.7109375" style="83" customWidth="1"/>
    <col min="5092" max="5092" width="14.7109375" style="83" customWidth="1"/>
    <col min="5093" max="5093" width="9.140625" style="83"/>
    <col min="5094" max="5094" width="24" style="83" customWidth="1"/>
    <col min="5095" max="5341" width="9.140625" style="83"/>
    <col min="5342" max="5342" width="7" style="83" customWidth="1"/>
    <col min="5343" max="5343" width="15" style="83" customWidth="1"/>
    <col min="5344" max="5344" width="41.7109375" style="83" customWidth="1"/>
    <col min="5345" max="5345" width="9.85546875" style="83" customWidth="1"/>
    <col min="5346" max="5346" width="10.42578125" style="83" customWidth="1"/>
    <col min="5347" max="5347" width="12.7109375" style="83" customWidth="1"/>
    <col min="5348" max="5348" width="14.7109375" style="83" customWidth="1"/>
    <col min="5349" max="5349" width="9.140625" style="83"/>
    <col min="5350" max="5350" width="24" style="83" customWidth="1"/>
    <col min="5351" max="5597" width="9.140625" style="83"/>
    <col min="5598" max="5598" width="7" style="83" customWidth="1"/>
    <col min="5599" max="5599" width="15" style="83" customWidth="1"/>
    <col min="5600" max="5600" width="41.7109375" style="83" customWidth="1"/>
    <col min="5601" max="5601" width="9.85546875" style="83" customWidth="1"/>
    <col min="5602" max="5602" width="10.42578125" style="83" customWidth="1"/>
    <col min="5603" max="5603" width="12.7109375" style="83" customWidth="1"/>
    <col min="5604" max="5604" width="14.7109375" style="83" customWidth="1"/>
    <col min="5605" max="5605" width="9.140625" style="83"/>
    <col min="5606" max="5606" width="24" style="83" customWidth="1"/>
    <col min="5607" max="5853" width="9.140625" style="83"/>
    <col min="5854" max="5854" width="7" style="83" customWidth="1"/>
    <col min="5855" max="5855" width="15" style="83" customWidth="1"/>
    <col min="5856" max="5856" width="41.7109375" style="83" customWidth="1"/>
    <col min="5857" max="5857" width="9.85546875" style="83" customWidth="1"/>
    <col min="5858" max="5858" width="10.42578125" style="83" customWidth="1"/>
    <col min="5859" max="5859" width="12.7109375" style="83" customWidth="1"/>
    <col min="5860" max="5860" width="14.7109375" style="83" customWidth="1"/>
    <col min="5861" max="5861" width="9.140625" style="83"/>
    <col min="5862" max="5862" width="24" style="83" customWidth="1"/>
    <col min="5863" max="6109" width="9.140625" style="83"/>
    <col min="6110" max="6110" width="7" style="83" customWidth="1"/>
    <col min="6111" max="6111" width="15" style="83" customWidth="1"/>
    <col min="6112" max="6112" width="41.7109375" style="83" customWidth="1"/>
    <col min="6113" max="6113" width="9.85546875" style="83" customWidth="1"/>
    <col min="6114" max="6114" width="10.42578125" style="83" customWidth="1"/>
    <col min="6115" max="6115" width="12.7109375" style="83" customWidth="1"/>
    <col min="6116" max="6116" width="14.7109375" style="83" customWidth="1"/>
    <col min="6117" max="6117" width="9.140625" style="83"/>
    <col min="6118" max="6118" width="24" style="83" customWidth="1"/>
    <col min="6119" max="6365" width="9.140625" style="83"/>
    <col min="6366" max="6366" width="7" style="83" customWidth="1"/>
    <col min="6367" max="6367" width="15" style="83" customWidth="1"/>
    <col min="6368" max="6368" width="41.7109375" style="83" customWidth="1"/>
    <col min="6369" max="6369" width="9.85546875" style="83" customWidth="1"/>
    <col min="6370" max="6370" width="10.42578125" style="83" customWidth="1"/>
    <col min="6371" max="6371" width="12.7109375" style="83" customWidth="1"/>
    <col min="6372" max="6372" width="14.7109375" style="83" customWidth="1"/>
    <col min="6373" max="6373" width="9.140625" style="83"/>
    <col min="6374" max="6374" width="24" style="83" customWidth="1"/>
    <col min="6375" max="6621" width="9.140625" style="83"/>
    <col min="6622" max="6622" width="7" style="83" customWidth="1"/>
    <col min="6623" max="6623" width="15" style="83" customWidth="1"/>
    <col min="6624" max="6624" width="41.7109375" style="83" customWidth="1"/>
    <col min="6625" max="6625" width="9.85546875" style="83" customWidth="1"/>
    <col min="6626" max="6626" width="10.42578125" style="83" customWidth="1"/>
    <col min="6627" max="6627" width="12.7109375" style="83" customWidth="1"/>
    <col min="6628" max="6628" width="14.7109375" style="83" customWidth="1"/>
    <col min="6629" max="6629" width="9.140625" style="83"/>
    <col min="6630" max="6630" width="24" style="83" customWidth="1"/>
    <col min="6631" max="6877" width="9.140625" style="83"/>
    <col min="6878" max="6878" width="7" style="83" customWidth="1"/>
    <col min="6879" max="6879" width="15" style="83" customWidth="1"/>
    <col min="6880" max="6880" width="41.7109375" style="83" customWidth="1"/>
    <col min="6881" max="6881" width="9.85546875" style="83" customWidth="1"/>
    <col min="6882" max="6882" width="10.42578125" style="83" customWidth="1"/>
    <col min="6883" max="6883" width="12.7109375" style="83" customWidth="1"/>
    <col min="6884" max="6884" width="14.7109375" style="83" customWidth="1"/>
    <col min="6885" max="6885" width="9.140625" style="83"/>
    <col min="6886" max="6886" width="24" style="83" customWidth="1"/>
    <col min="6887" max="7133" width="9.140625" style="83"/>
    <col min="7134" max="7134" width="7" style="83" customWidth="1"/>
    <col min="7135" max="7135" width="15" style="83" customWidth="1"/>
    <col min="7136" max="7136" width="41.7109375" style="83" customWidth="1"/>
    <col min="7137" max="7137" width="9.85546875" style="83" customWidth="1"/>
    <col min="7138" max="7138" width="10.42578125" style="83" customWidth="1"/>
    <col min="7139" max="7139" width="12.7109375" style="83" customWidth="1"/>
    <col min="7140" max="7140" width="14.7109375" style="83" customWidth="1"/>
    <col min="7141" max="7141" width="9.140625" style="83"/>
    <col min="7142" max="7142" width="24" style="83" customWidth="1"/>
    <col min="7143" max="7389" width="9.140625" style="83"/>
    <col min="7390" max="7390" width="7" style="83" customWidth="1"/>
    <col min="7391" max="7391" width="15" style="83" customWidth="1"/>
    <col min="7392" max="7392" width="41.7109375" style="83" customWidth="1"/>
    <col min="7393" max="7393" width="9.85546875" style="83" customWidth="1"/>
    <col min="7394" max="7394" width="10.42578125" style="83" customWidth="1"/>
    <col min="7395" max="7395" width="12.7109375" style="83" customWidth="1"/>
    <col min="7396" max="7396" width="14.7109375" style="83" customWidth="1"/>
    <col min="7397" max="7397" width="9.140625" style="83"/>
    <col min="7398" max="7398" width="24" style="83" customWidth="1"/>
    <col min="7399" max="7645" width="9.140625" style="83"/>
    <col min="7646" max="7646" width="7" style="83" customWidth="1"/>
    <col min="7647" max="7647" width="15" style="83" customWidth="1"/>
    <col min="7648" max="7648" width="41.7109375" style="83" customWidth="1"/>
    <col min="7649" max="7649" width="9.85546875" style="83" customWidth="1"/>
    <col min="7650" max="7650" width="10.42578125" style="83" customWidth="1"/>
    <col min="7651" max="7651" width="12.7109375" style="83" customWidth="1"/>
    <col min="7652" max="7652" width="14.7109375" style="83" customWidth="1"/>
    <col min="7653" max="7653" width="9.140625" style="83"/>
    <col min="7654" max="7654" width="24" style="83" customWidth="1"/>
    <col min="7655" max="7901" width="9.140625" style="83"/>
    <col min="7902" max="7902" width="7" style="83" customWidth="1"/>
    <col min="7903" max="7903" width="15" style="83" customWidth="1"/>
    <col min="7904" max="7904" width="41.7109375" style="83" customWidth="1"/>
    <col min="7905" max="7905" width="9.85546875" style="83" customWidth="1"/>
    <col min="7906" max="7906" width="10.42578125" style="83" customWidth="1"/>
    <col min="7907" max="7907" width="12.7109375" style="83" customWidth="1"/>
    <col min="7908" max="7908" width="14.7109375" style="83" customWidth="1"/>
    <col min="7909" max="7909" width="9.140625" style="83"/>
    <col min="7910" max="7910" width="24" style="83" customWidth="1"/>
    <col min="7911" max="8157" width="9.140625" style="83"/>
    <col min="8158" max="8158" width="7" style="83" customWidth="1"/>
    <col min="8159" max="8159" width="15" style="83" customWidth="1"/>
    <col min="8160" max="8160" width="41.7109375" style="83" customWidth="1"/>
    <col min="8161" max="8161" width="9.85546875" style="83" customWidth="1"/>
    <col min="8162" max="8162" width="10.42578125" style="83" customWidth="1"/>
    <col min="8163" max="8163" width="12.7109375" style="83" customWidth="1"/>
    <col min="8164" max="8164" width="14.7109375" style="83" customWidth="1"/>
    <col min="8165" max="8165" width="9.140625" style="83"/>
    <col min="8166" max="8166" width="24" style="83" customWidth="1"/>
    <col min="8167" max="8413" width="9.140625" style="83"/>
    <col min="8414" max="8414" width="7" style="83" customWidth="1"/>
    <col min="8415" max="8415" width="15" style="83" customWidth="1"/>
    <col min="8416" max="8416" width="41.7109375" style="83" customWidth="1"/>
    <col min="8417" max="8417" width="9.85546875" style="83" customWidth="1"/>
    <col min="8418" max="8418" width="10.42578125" style="83" customWidth="1"/>
    <col min="8419" max="8419" width="12.7109375" style="83" customWidth="1"/>
    <col min="8420" max="8420" width="14.7109375" style="83" customWidth="1"/>
    <col min="8421" max="8421" width="9.140625" style="83"/>
    <col min="8422" max="8422" width="24" style="83" customWidth="1"/>
    <col min="8423" max="8669" width="9.140625" style="83"/>
    <col min="8670" max="8670" width="7" style="83" customWidth="1"/>
    <col min="8671" max="8671" width="15" style="83" customWidth="1"/>
    <col min="8672" max="8672" width="41.7109375" style="83" customWidth="1"/>
    <col min="8673" max="8673" width="9.85546875" style="83" customWidth="1"/>
    <col min="8674" max="8674" width="10.42578125" style="83" customWidth="1"/>
    <col min="8675" max="8675" width="12.7109375" style="83" customWidth="1"/>
    <col min="8676" max="8676" width="14.7109375" style="83" customWidth="1"/>
    <col min="8677" max="8677" width="9.140625" style="83"/>
    <col min="8678" max="8678" width="24" style="83" customWidth="1"/>
    <col min="8679" max="8925" width="9.140625" style="83"/>
    <col min="8926" max="8926" width="7" style="83" customWidth="1"/>
    <col min="8927" max="8927" width="15" style="83" customWidth="1"/>
    <col min="8928" max="8928" width="41.7109375" style="83" customWidth="1"/>
    <col min="8929" max="8929" width="9.85546875" style="83" customWidth="1"/>
    <col min="8930" max="8930" width="10.42578125" style="83" customWidth="1"/>
    <col min="8931" max="8931" width="12.7109375" style="83" customWidth="1"/>
    <col min="8932" max="8932" width="14.7109375" style="83" customWidth="1"/>
    <col min="8933" max="8933" width="9.140625" style="83"/>
    <col min="8934" max="8934" width="24" style="83" customWidth="1"/>
    <col min="8935" max="9181" width="9.140625" style="83"/>
    <col min="9182" max="9182" width="7" style="83" customWidth="1"/>
    <col min="9183" max="9183" width="15" style="83" customWidth="1"/>
    <col min="9184" max="9184" width="41.7109375" style="83" customWidth="1"/>
    <col min="9185" max="9185" width="9.85546875" style="83" customWidth="1"/>
    <col min="9186" max="9186" width="10.42578125" style="83" customWidth="1"/>
    <col min="9187" max="9187" width="12.7109375" style="83" customWidth="1"/>
    <col min="9188" max="9188" width="14.7109375" style="83" customWidth="1"/>
    <col min="9189" max="9189" width="9.140625" style="83"/>
    <col min="9190" max="9190" width="24" style="83" customWidth="1"/>
    <col min="9191" max="9437" width="9.140625" style="83"/>
    <col min="9438" max="9438" width="7" style="83" customWidth="1"/>
    <col min="9439" max="9439" width="15" style="83" customWidth="1"/>
    <col min="9440" max="9440" width="41.7109375" style="83" customWidth="1"/>
    <col min="9441" max="9441" width="9.85546875" style="83" customWidth="1"/>
    <col min="9442" max="9442" width="10.42578125" style="83" customWidth="1"/>
    <col min="9443" max="9443" width="12.7109375" style="83" customWidth="1"/>
    <col min="9444" max="9444" width="14.7109375" style="83" customWidth="1"/>
    <col min="9445" max="9445" width="9.140625" style="83"/>
    <col min="9446" max="9446" width="24" style="83" customWidth="1"/>
    <col min="9447" max="9693" width="9.140625" style="83"/>
    <col min="9694" max="9694" width="7" style="83" customWidth="1"/>
    <col min="9695" max="9695" width="15" style="83" customWidth="1"/>
    <col min="9696" max="9696" width="41.7109375" style="83" customWidth="1"/>
    <col min="9697" max="9697" width="9.85546875" style="83" customWidth="1"/>
    <col min="9698" max="9698" width="10.42578125" style="83" customWidth="1"/>
    <col min="9699" max="9699" width="12.7109375" style="83" customWidth="1"/>
    <col min="9700" max="9700" width="14.7109375" style="83" customWidth="1"/>
    <col min="9701" max="9701" width="9.140625" style="83"/>
    <col min="9702" max="9702" width="24" style="83" customWidth="1"/>
    <col min="9703" max="9949" width="9.140625" style="83"/>
    <col min="9950" max="9950" width="7" style="83" customWidth="1"/>
    <col min="9951" max="9951" width="15" style="83" customWidth="1"/>
    <col min="9952" max="9952" width="41.7109375" style="83" customWidth="1"/>
    <col min="9953" max="9953" width="9.85546875" style="83" customWidth="1"/>
    <col min="9954" max="9954" width="10.42578125" style="83" customWidth="1"/>
    <col min="9955" max="9955" width="12.7109375" style="83" customWidth="1"/>
    <col min="9956" max="9956" width="14.7109375" style="83" customWidth="1"/>
    <col min="9957" max="9957" width="9.140625" style="83"/>
    <col min="9958" max="9958" width="24" style="83" customWidth="1"/>
    <col min="9959" max="10205" width="9.140625" style="83"/>
    <col min="10206" max="10206" width="7" style="83" customWidth="1"/>
    <col min="10207" max="10207" width="15" style="83" customWidth="1"/>
    <col min="10208" max="10208" width="41.7109375" style="83" customWidth="1"/>
    <col min="10209" max="10209" width="9.85546875" style="83" customWidth="1"/>
    <col min="10210" max="10210" width="10.42578125" style="83" customWidth="1"/>
    <col min="10211" max="10211" width="12.7109375" style="83" customWidth="1"/>
    <col min="10212" max="10212" width="14.7109375" style="83" customWidth="1"/>
    <col min="10213" max="10213" width="9.140625" style="83"/>
    <col min="10214" max="10214" width="24" style="83" customWidth="1"/>
    <col min="10215" max="10461" width="9.140625" style="83"/>
    <col min="10462" max="10462" width="7" style="83" customWidth="1"/>
    <col min="10463" max="10463" width="15" style="83" customWidth="1"/>
    <col min="10464" max="10464" width="41.7109375" style="83" customWidth="1"/>
    <col min="10465" max="10465" width="9.85546875" style="83" customWidth="1"/>
    <col min="10466" max="10466" width="10.42578125" style="83" customWidth="1"/>
    <col min="10467" max="10467" width="12.7109375" style="83" customWidth="1"/>
    <col min="10468" max="10468" width="14.7109375" style="83" customWidth="1"/>
    <col min="10469" max="10469" width="9.140625" style="83"/>
    <col min="10470" max="10470" width="24" style="83" customWidth="1"/>
    <col min="10471" max="10717" width="9.140625" style="83"/>
    <col min="10718" max="10718" width="7" style="83" customWidth="1"/>
    <col min="10719" max="10719" width="15" style="83" customWidth="1"/>
    <col min="10720" max="10720" width="41.7109375" style="83" customWidth="1"/>
    <col min="10721" max="10721" width="9.85546875" style="83" customWidth="1"/>
    <col min="10722" max="10722" width="10.42578125" style="83" customWidth="1"/>
    <col min="10723" max="10723" width="12.7109375" style="83" customWidth="1"/>
    <col min="10724" max="10724" width="14.7109375" style="83" customWidth="1"/>
    <col min="10725" max="10725" width="9.140625" style="83"/>
    <col min="10726" max="10726" width="24" style="83" customWidth="1"/>
    <col min="10727" max="10973" width="9.140625" style="83"/>
    <col min="10974" max="10974" width="7" style="83" customWidth="1"/>
    <col min="10975" max="10975" width="15" style="83" customWidth="1"/>
    <col min="10976" max="10976" width="41.7109375" style="83" customWidth="1"/>
    <col min="10977" max="10977" width="9.85546875" style="83" customWidth="1"/>
    <col min="10978" max="10978" width="10.42578125" style="83" customWidth="1"/>
    <col min="10979" max="10979" width="12.7109375" style="83" customWidth="1"/>
    <col min="10980" max="10980" width="14.7109375" style="83" customWidth="1"/>
    <col min="10981" max="10981" width="9.140625" style="83"/>
    <col min="10982" max="10982" width="24" style="83" customWidth="1"/>
    <col min="10983" max="11229" width="9.140625" style="83"/>
    <col min="11230" max="11230" width="7" style="83" customWidth="1"/>
    <col min="11231" max="11231" width="15" style="83" customWidth="1"/>
    <col min="11232" max="11232" width="41.7109375" style="83" customWidth="1"/>
    <col min="11233" max="11233" width="9.85546875" style="83" customWidth="1"/>
    <col min="11234" max="11234" width="10.42578125" style="83" customWidth="1"/>
    <col min="11235" max="11235" width="12.7109375" style="83" customWidth="1"/>
    <col min="11236" max="11236" width="14.7109375" style="83" customWidth="1"/>
    <col min="11237" max="11237" width="9.140625" style="83"/>
    <col min="11238" max="11238" width="24" style="83" customWidth="1"/>
    <col min="11239" max="11485" width="9.140625" style="83"/>
    <col min="11486" max="11486" width="7" style="83" customWidth="1"/>
    <col min="11487" max="11487" width="15" style="83" customWidth="1"/>
    <col min="11488" max="11488" width="41.7109375" style="83" customWidth="1"/>
    <col min="11489" max="11489" width="9.85546875" style="83" customWidth="1"/>
    <col min="11490" max="11490" width="10.42578125" style="83" customWidth="1"/>
    <col min="11491" max="11491" width="12.7109375" style="83" customWidth="1"/>
    <col min="11492" max="11492" width="14.7109375" style="83" customWidth="1"/>
    <col min="11493" max="11493" width="9.140625" style="83"/>
    <col min="11494" max="11494" width="24" style="83" customWidth="1"/>
    <col min="11495" max="11741" width="9.140625" style="83"/>
    <col min="11742" max="11742" width="7" style="83" customWidth="1"/>
    <col min="11743" max="11743" width="15" style="83" customWidth="1"/>
    <col min="11744" max="11744" width="41.7109375" style="83" customWidth="1"/>
    <col min="11745" max="11745" width="9.85546875" style="83" customWidth="1"/>
    <col min="11746" max="11746" width="10.42578125" style="83" customWidth="1"/>
    <col min="11747" max="11747" width="12.7109375" style="83" customWidth="1"/>
    <col min="11748" max="11748" width="14.7109375" style="83" customWidth="1"/>
    <col min="11749" max="11749" width="9.140625" style="83"/>
    <col min="11750" max="11750" width="24" style="83" customWidth="1"/>
    <col min="11751" max="11997" width="9.140625" style="83"/>
    <col min="11998" max="11998" width="7" style="83" customWidth="1"/>
    <col min="11999" max="11999" width="15" style="83" customWidth="1"/>
    <col min="12000" max="12000" width="41.7109375" style="83" customWidth="1"/>
    <col min="12001" max="12001" width="9.85546875" style="83" customWidth="1"/>
    <col min="12002" max="12002" width="10.42578125" style="83" customWidth="1"/>
    <col min="12003" max="12003" width="12.7109375" style="83" customWidth="1"/>
    <col min="12004" max="12004" width="14.7109375" style="83" customWidth="1"/>
    <col min="12005" max="12005" width="9.140625" style="83"/>
    <col min="12006" max="12006" width="24" style="83" customWidth="1"/>
    <col min="12007" max="12253" width="9.140625" style="83"/>
    <col min="12254" max="12254" width="7" style="83" customWidth="1"/>
    <col min="12255" max="12255" width="15" style="83" customWidth="1"/>
    <col min="12256" max="12256" width="41.7109375" style="83" customWidth="1"/>
    <col min="12257" max="12257" width="9.85546875" style="83" customWidth="1"/>
    <col min="12258" max="12258" width="10.42578125" style="83" customWidth="1"/>
    <col min="12259" max="12259" width="12.7109375" style="83" customWidth="1"/>
    <col min="12260" max="12260" width="14.7109375" style="83" customWidth="1"/>
    <col min="12261" max="12261" width="9.140625" style="83"/>
    <col min="12262" max="12262" width="24" style="83" customWidth="1"/>
    <col min="12263" max="12509" width="9.140625" style="83"/>
    <col min="12510" max="12510" width="7" style="83" customWidth="1"/>
    <col min="12511" max="12511" width="15" style="83" customWidth="1"/>
    <col min="12512" max="12512" width="41.7109375" style="83" customWidth="1"/>
    <col min="12513" max="12513" width="9.85546875" style="83" customWidth="1"/>
    <col min="12514" max="12514" width="10.42578125" style="83" customWidth="1"/>
    <col min="12515" max="12515" width="12.7109375" style="83" customWidth="1"/>
    <col min="12516" max="12516" width="14.7109375" style="83" customWidth="1"/>
    <col min="12517" max="12517" width="9.140625" style="83"/>
    <col min="12518" max="12518" width="24" style="83" customWidth="1"/>
    <col min="12519" max="12765" width="9.140625" style="83"/>
    <col min="12766" max="12766" width="7" style="83" customWidth="1"/>
    <col min="12767" max="12767" width="15" style="83" customWidth="1"/>
    <col min="12768" max="12768" width="41.7109375" style="83" customWidth="1"/>
    <col min="12769" max="12769" width="9.85546875" style="83" customWidth="1"/>
    <col min="12770" max="12770" width="10.42578125" style="83" customWidth="1"/>
    <col min="12771" max="12771" width="12.7109375" style="83" customWidth="1"/>
    <col min="12772" max="12772" width="14.7109375" style="83" customWidth="1"/>
    <col min="12773" max="12773" width="9.140625" style="83"/>
    <col min="12774" max="12774" width="24" style="83" customWidth="1"/>
    <col min="12775" max="13021" width="9.140625" style="83"/>
    <col min="13022" max="13022" width="7" style="83" customWidth="1"/>
    <col min="13023" max="13023" width="15" style="83" customWidth="1"/>
    <col min="13024" max="13024" width="41.7109375" style="83" customWidth="1"/>
    <col min="13025" max="13025" width="9.85546875" style="83" customWidth="1"/>
    <col min="13026" max="13026" width="10.42578125" style="83" customWidth="1"/>
    <col min="13027" max="13027" width="12.7109375" style="83" customWidth="1"/>
    <col min="13028" max="13028" width="14.7109375" style="83" customWidth="1"/>
    <col min="13029" max="13029" width="9.140625" style="83"/>
    <col min="13030" max="13030" width="24" style="83" customWidth="1"/>
    <col min="13031" max="13277" width="9.140625" style="83"/>
    <col min="13278" max="13278" width="7" style="83" customWidth="1"/>
    <col min="13279" max="13279" width="15" style="83" customWidth="1"/>
    <col min="13280" max="13280" width="41.7109375" style="83" customWidth="1"/>
    <col min="13281" max="13281" width="9.85546875" style="83" customWidth="1"/>
    <col min="13282" max="13282" width="10.42578125" style="83" customWidth="1"/>
    <col min="13283" max="13283" width="12.7109375" style="83" customWidth="1"/>
    <col min="13284" max="13284" width="14.7109375" style="83" customWidth="1"/>
    <col min="13285" max="13285" width="9.140625" style="83"/>
    <col min="13286" max="13286" width="24" style="83" customWidth="1"/>
    <col min="13287" max="13533" width="9.140625" style="83"/>
    <col min="13534" max="13534" width="7" style="83" customWidth="1"/>
    <col min="13535" max="13535" width="15" style="83" customWidth="1"/>
    <col min="13536" max="13536" width="41.7109375" style="83" customWidth="1"/>
    <col min="13537" max="13537" width="9.85546875" style="83" customWidth="1"/>
    <col min="13538" max="13538" width="10.42578125" style="83" customWidth="1"/>
    <col min="13539" max="13539" width="12.7109375" style="83" customWidth="1"/>
    <col min="13540" max="13540" width="14.7109375" style="83" customWidth="1"/>
    <col min="13541" max="13541" width="9.140625" style="83"/>
    <col min="13542" max="13542" width="24" style="83" customWidth="1"/>
    <col min="13543" max="13789" width="9.140625" style="83"/>
    <col min="13790" max="13790" width="7" style="83" customWidth="1"/>
    <col min="13791" max="13791" width="15" style="83" customWidth="1"/>
    <col min="13792" max="13792" width="41.7109375" style="83" customWidth="1"/>
    <col min="13793" max="13793" width="9.85546875" style="83" customWidth="1"/>
    <col min="13794" max="13794" width="10.42578125" style="83" customWidth="1"/>
    <col min="13795" max="13795" width="12.7109375" style="83" customWidth="1"/>
    <col min="13796" max="13796" width="14.7109375" style="83" customWidth="1"/>
    <col min="13797" max="13797" width="9.140625" style="83"/>
    <col min="13798" max="13798" width="24" style="83" customWidth="1"/>
    <col min="13799" max="14045" width="9.140625" style="83"/>
    <col min="14046" max="14046" width="7" style="83" customWidth="1"/>
    <col min="14047" max="14047" width="15" style="83" customWidth="1"/>
    <col min="14048" max="14048" width="41.7109375" style="83" customWidth="1"/>
    <col min="14049" max="14049" width="9.85546875" style="83" customWidth="1"/>
    <col min="14050" max="14050" width="10.42578125" style="83" customWidth="1"/>
    <col min="14051" max="14051" width="12.7109375" style="83" customWidth="1"/>
    <col min="14052" max="14052" width="14.7109375" style="83" customWidth="1"/>
    <col min="14053" max="14053" width="9.140625" style="83"/>
    <col min="14054" max="14054" width="24" style="83" customWidth="1"/>
    <col min="14055" max="14301" width="9.140625" style="83"/>
    <col min="14302" max="14302" width="7" style="83" customWidth="1"/>
    <col min="14303" max="14303" width="15" style="83" customWidth="1"/>
    <col min="14304" max="14304" width="41.7109375" style="83" customWidth="1"/>
    <col min="14305" max="14305" width="9.85546875" style="83" customWidth="1"/>
    <col min="14306" max="14306" width="10.42578125" style="83" customWidth="1"/>
    <col min="14307" max="14307" width="12.7109375" style="83" customWidth="1"/>
    <col min="14308" max="14308" width="14.7109375" style="83" customWidth="1"/>
    <col min="14309" max="14309" width="9.140625" style="83"/>
    <col min="14310" max="14310" width="24" style="83" customWidth="1"/>
    <col min="14311" max="14557" width="9.140625" style="83"/>
    <col min="14558" max="14558" width="7" style="83" customWidth="1"/>
    <col min="14559" max="14559" width="15" style="83" customWidth="1"/>
    <col min="14560" max="14560" width="41.7109375" style="83" customWidth="1"/>
    <col min="14561" max="14561" width="9.85546875" style="83" customWidth="1"/>
    <col min="14562" max="14562" width="10.42578125" style="83" customWidth="1"/>
    <col min="14563" max="14563" width="12.7109375" style="83" customWidth="1"/>
    <col min="14564" max="14564" width="14.7109375" style="83" customWidth="1"/>
    <col min="14565" max="14565" width="9.140625" style="83"/>
    <col min="14566" max="14566" width="24" style="83" customWidth="1"/>
    <col min="14567" max="14813" width="9.140625" style="83"/>
    <col min="14814" max="14814" width="7" style="83" customWidth="1"/>
    <col min="14815" max="14815" width="15" style="83" customWidth="1"/>
    <col min="14816" max="14816" width="41.7109375" style="83" customWidth="1"/>
    <col min="14817" max="14817" width="9.85546875" style="83" customWidth="1"/>
    <col min="14818" max="14818" width="10.42578125" style="83" customWidth="1"/>
    <col min="14819" max="14819" width="12.7109375" style="83" customWidth="1"/>
    <col min="14820" max="14820" width="14.7109375" style="83" customWidth="1"/>
    <col min="14821" max="14821" width="9.140625" style="83"/>
    <col min="14822" max="14822" width="24" style="83" customWidth="1"/>
    <col min="14823" max="15069" width="9.140625" style="83"/>
    <col min="15070" max="15070" width="7" style="83" customWidth="1"/>
    <col min="15071" max="15071" width="15" style="83" customWidth="1"/>
    <col min="15072" max="15072" width="41.7109375" style="83" customWidth="1"/>
    <col min="15073" max="15073" width="9.85546875" style="83" customWidth="1"/>
    <col min="15074" max="15074" width="10.42578125" style="83" customWidth="1"/>
    <col min="15075" max="15075" width="12.7109375" style="83" customWidth="1"/>
    <col min="15076" max="15076" width="14.7109375" style="83" customWidth="1"/>
    <col min="15077" max="15077" width="9.140625" style="83"/>
    <col min="15078" max="15078" width="24" style="83" customWidth="1"/>
    <col min="15079" max="15325" width="9.140625" style="83"/>
    <col min="15326" max="15326" width="7" style="83" customWidth="1"/>
    <col min="15327" max="15327" width="15" style="83" customWidth="1"/>
    <col min="15328" max="15328" width="41.7109375" style="83" customWidth="1"/>
    <col min="15329" max="15329" width="9.85546875" style="83" customWidth="1"/>
    <col min="15330" max="15330" width="10.42578125" style="83" customWidth="1"/>
    <col min="15331" max="15331" width="12.7109375" style="83" customWidth="1"/>
    <col min="15332" max="15332" width="14.7109375" style="83" customWidth="1"/>
    <col min="15333" max="15333" width="9.140625" style="83"/>
    <col min="15334" max="15334" width="24" style="83" customWidth="1"/>
    <col min="15335" max="15581" width="9.140625" style="83"/>
    <col min="15582" max="15582" width="7" style="83" customWidth="1"/>
    <col min="15583" max="15583" width="15" style="83" customWidth="1"/>
    <col min="15584" max="15584" width="41.7109375" style="83" customWidth="1"/>
    <col min="15585" max="15585" width="9.85546875" style="83" customWidth="1"/>
    <col min="15586" max="15586" width="10.42578125" style="83" customWidth="1"/>
    <col min="15587" max="15587" width="12.7109375" style="83" customWidth="1"/>
    <col min="15588" max="15588" width="14.7109375" style="83" customWidth="1"/>
    <col min="15589" max="15589" width="9.140625" style="83"/>
    <col min="15590" max="15590" width="24" style="83" customWidth="1"/>
    <col min="15591" max="15837" width="9.140625" style="83"/>
    <col min="15838" max="15838" width="7" style="83" customWidth="1"/>
    <col min="15839" max="15839" width="15" style="83" customWidth="1"/>
    <col min="15840" max="15840" width="41.7109375" style="83" customWidth="1"/>
    <col min="15841" max="15841" width="9.85546875" style="83" customWidth="1"/>
    <col min="15842" max="15842" width="10.42578125" style="83" customWidth="1"/>
    <col min="15843" max="15843" width="12.7109375" style="83" customWidth="1"/>
    <col min="15844" max="15844" width="14.7109375" style="83" customWidth="1"/>
    <col min="15845" max="15845" width="9.140625" style="83"/>
    <col min="15846" max="15846" width="24" style="83" customWidth="1"/>
    <col min="15847" max="16093" width="9.140625" style="83"/>
    <col min="16094" max="16094" width="7" style="83" customWidth="1"/>
    <col min="16095" max="16095" width="15" style="83" customWidth="1"/>
    <col min="16096" max="16096" width="41.7109375" style="83" customWidth="1"/>
    <col min="16097" max="16097" width="9.85546875" style="83" customWidth="1"/>
    <col min="16098" max="16098" width="10.42578125" style="83" customWidth="1"/>
    <col min="16099" max="16099" width="12.7109375" style="83" customWidth="1"/>
    <col min="16100" max="16100" width="14.7109375" style="83" customWidth="1"/>
    <col min="16101" max="16101" width="9.140625" style="83"/>
    <col min="16102" max="16102" width="24" style="83" customWidth="1"/>
    <col min="16103" max="16384" width="9.140625" style="83"/>
  </cols>
  <sheetData>
    <row r="1" spans="1:7" ht="23.2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62.2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33" customHeight="1">
      <c r="A3" s="152" t="s">
        <v>606</v>
      </c>
      <c r="B3" s="179" t="s">
        <v>137</v>
      </c>
      <c r="C3" s="179"/>
      <c r="D3" s="179"/>
      <c r="E3" s="179"/>
      <c r="F3" s="179"/>
      <c r="G3" s="179"/>
    </row>
    <row r="4" spans="1:7" ht="15" customHeight="1">
      <c r="A4" s="177" t="s">
        <v>0</v>
      </c>
      <c r="B4" s="177" t="s">
        <v>1</v>
      </c>
      <c r="C4" s="183" t="s">
        <v>2</v>
      </c>
      <c r="D4" s="177" t="s">
        <v>3</v>
      </c>
      <c r="E4" s="177"/>
      <c r="F4" s="177" t="s">
        <v>504</v>
      </c>
      <c r="G4" s="177" t="s">
        <v>506</v>
      </c>
    </row>
    <row r="5" spans="1:7" ht="27" customHeight="1">
      <c r="A5" s="177"/>
      <c r="B5" s="177"/>
      <c r="C5" s="183"/>
      <c r="D5" s="118" t="s">
        <v>4</v>
      </c>
      <c r="E5" s="52" t="s">
        <v>5</v>
      </c>
      <c r="F5" s="180"/>
      <c r="G5" s="180"/>
    </row>
    <row r="6" spans="1:7" ht="30" customHeight="1">
      <c r="A6" s="118"/>
      <c r="B6" s="118" t="s">
        <v>590</v>
      </c>
      <c r="C6" s="53" t="s">
        <v>137</v>
      </c>
      <c r="D6" s="54" t="s">
        <v>8</v>
      </c>
      <c r="E6" s="55" t="s">
        <v>8</v>
      </c>
      <c r="F6" s="55" t="s">
        <v>8</v>
      </c>
      <c r="G6" s="55" t="s">
        <v>8</v>
      </c>
    </row>
    <row r="7" spans="1:7" ht="38.25">
      <c r="A7" s="21">
        <f>A6+1</f>
        <v>1</v>
      </c>
      <c r="B7" s="21"/>
      <c r="C7" s="22" t="s">
        <v>581</v>
      </c>
      <c r="D7" s="23" t="s">
        <v>325</v>
      </c>
      <c r="E7" s="23">
        <v>1</v>
      </c>
      <c r="F7" s="84"/>
      <c r="G7" s="84">
        <f>ROUND(F7*E7,2)</f>
        <v>0</v>
      </c>
    </row>
    <row r="8" spans="1:7" ht="15" customHeight="1">
      <c r="A8" s="178" t="s">
        <v>571</v>
      </c>
      <c r="B8" s="178"/>
      <c r="C8" s="178"/>
      <c r="D8" s="178"/>
      <c r="E8" s="178"/>
      <c r="F8" s="178"/>
      <c r="G8" s="85">
        <f>ROUND(SUM(G7:G7),2)</f>
        <v>0</v>
      </c>
    </row>
  </sheetData>
  <mergeCells count="10">
    <mergeCell ref="A1:G1"/>
    <mergeCell ref="A8:F8"/>
    <mergeCell ref="B3:G3"/>
    <mergeCell ref="F4:F5"/>
    <mergeCell ref="G4:G5"/>
    <mergeCell ref="A2:G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4"/>
  <sheetViews>
    <sheetView tabSelected="1" view="pageBreakPreview" topLeftCell="A76" zoomScale="120" zoomScaleNormal="100" zoomScaleSheetLayoutView="120" workbookViewId="0">
      <selection activeCell="E82" sqref="E8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6.85546875" style="90" bestFit="1" customWidth="1"/>
    <col min="7" max="7" width="15.42578125" style="90" bestFit="1" customWidth="1"/>
    <col min="8" max="16384" width="9.140625" style="1"/>
  </cols>
  <sheetData>
    <row r="1" spans="1:7" ht="24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4" customHeight="1">
      <c r="A2" s="181" t="s">
        <v>591</v>
      </c>
      <c r="B2" s="187"/>
      <c r="C2" s="187"/>
      <c r="D2" s="187"/>
      <c r="E2" s="187"/>
      <c r="F2" s="187"/>
      <c r="G2" s="187"/>
    </row>
    <row r="3" spans="1:7" ht="30" customHeight="1">
      <c r="A3" s="152" t="s">
        <v>607</v>
      </c>
      <c r="B3" s="184" t="s">
        <v>138</v>
      </c>
      <c r="C3" s="184"/>
      <c r="D3" s="184"/>
      <c r="E3" s="184"/>
      <c r="F3" s="184"/>
      <c r="G3" s="184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ht="24.75" customHeight="1">
      <c r="A5" s="188"/>
      <c r="B5" s="188"/>
      <c r="C5" s="189"/>
      <c r="D5" s="161" t="s">
        <v>4</v>
      </c>
      <c r="E5" s="101" t="s">
        <v>5</v>
      </c>
      <c r="F5" s="186"/>
      <c r="G5" s="186"/>
    </row>
    <row r="6" spans="1:7" ht="30" customHeight="1">
      <c r="A6" s="136">
        <v>1</v>
      </c>
      <c r="B6" s="136" t="s">
        <v>319</v>
      </c>
      <c r="C6" s="137" t="s">
        <v>7</v>
      </c>
      <c r="D6" s="136" t="s">
        <v>8</v>
      </c>
      <c r="E6" s="138" t="s">
        <v>8</v>
      </c>
      <c r="F6" s="139" t="s">
        <v>8</v>
      </c>
      <c r="G6" s="139" t="s">
        <v>8</v>
      </c>
    </row>
    <row r="7" spans="1:7" ht="48" customHeight="1">
      <c r="A7" s="35">
        <f t="shared" ref="A7:A46" si="0">A6+1</f>
        <v>2</v>
      </c>
      <c r="B7" s="10" t="s">
        <v>159</v>
      </c>
      <c r="C7" s="8" t="s">
        <v>601</v>
      </c>
      <c r="D7" s="10" t="s">
        <v>160</v>
      </c>
      <c r="E7" s="172">
        <v>1.64</v>
      </c>
      <c r="F7" s="86"/>
      <c r="G7" s="86">
        <f t="shared" ref="G7:G33" si="1">ROUND(F7*E7,2)</f>
        <v>0</v>
      </c>
    </row>
    <row r="8" spans="1:7" ht="38.25" customHeight="1">
      <c r="A8" s="35">
        <f t="shared" si="0"/>
        <v>3</v>
      </c>
      <c r="B8" s="10" t="s">
        <v>587</v>
      </c>
      <c r="C8" s="8" t="s">
        <v>161</v>
      </c>
      <c r="D8" s="10" t="s">
        <v>8</v>
      </c>
      <c r="E8" s="41" t="s">
        <v>8</v>
      </c>
      <c r="F8" s="97" t="s">
        <v>8</v>
      </c>
      <c r="G8" s="97" t="s">
        <v>8</v>
      </c>
    </row>
    <row r="9" spans="1:7" ht="30" customHeight="1">
      <c r="A9" s="35">
        <f t="shared" si="0"/>
        <v>4</v>
      </c>
      <c r="B9" s="9"/>
      <c r="C9" s="7" t="s">
        <v>318</v>
      </c>
      <c r="D9" s="10" t="s">
        <v>41</v>
      </c>
      <c r="E9" s="41">
        <v>80</v>
      </c>
      <c r="F9" s="86"/>
      <c r="G9" s="86">
        <f t="shared" si="1"/>
        <v>0</v>
      </c>
    </row>
    <row r="10" spans="1:7" ht="30" customHeight="1">
      <c r="A10" s="35">
        <f t="shared" si="0"/>
        <v>5</v>
      </c>
      <c r="B10" s="9"/>
      <c r="C10" s="7" t="s">
        <v>375</v>
      </c>
      <c r="D10" s="10" t="s">
        <v>41</v>
      </c>
      <c r="E10" s="41">
        <v>20</v>
      </c>
      <c r="F10" s="86"/>
      <c r="G10" s="86">
        <f t="shared" si="1"/>
        <v>0</v>
      </c>
    </row>
    <row r="11" spans="1:7" ht="30" customHeight="1">
      <c r="A11" s="35">
        <f t="shared" si="0"/>
        <v>6</v>
      </c>
      <c r="B11" s="9"/>
      <c r="C11" s="7" t="s">
        <v>599</v>
      </c>
      <c r="D11" s="10" t="s">
        <v>41</v>
      </c>
      <c r="E11" s="41">
        <v>18</v>
      </c>
      <c r="F11" s="86"/>
      <c r="G11" s="86">
        <f t="shared" si="1"/>
        <v>0</v>
      </c>
    </row>
    <row r="12" spans="1:7" ht="30" customHeight="1">
      <c r="A12" s="35">
        <f t="shared" si="0"/>
        <v>7</v>
      </c>
      <c r="B12" s="9"/>
      <c r="C12" s="7" t="s">
        <v>374</v>
      </c>
      <c r="D12" s="10" t="s">
        <v>162</v>
      </c>
      <c r="E12" s="41">
        <v>3.7199999999999997E-2</v>
      </c>
      <c r="F12" s="86"/>
      <c r="G12" s="86">
        <f t="shared" si="1"/>
        <v>0</v>
      </c>
    </row>
    <row r="13" spans="1:7" ht="30" customHeight="1">
      <c r="A13" s="35">
        <f t="shared" si="0"/>
        <v>8</v>
      </c>
      <c r="B13" s="9"/>
      <c r="C13" s="7" t="s">
        <v>317</v>
      </c>
      <c r="D13" s="10" t="s">
        <v>162</v>
      </c>
      <c r="E13" s="41">
        <v>7.3700000000000002E-2</v>
      </c>
      <c r="F13" s="86"/>
      <c r="G13" s="86">
        <f t="shared" si="1"/>
        <v>0</v>
      </c>
    </row>
    <row r="14" spans="1:7" ht="30" customHeight="1">
      <c r="A14" s="35">
        <f t="shared" si="0"/>
        <v>9</v>
      </c>
      <c r="B14" s="9"/>
      <c r="C14" s="7" t="s">
        <v>316</v>
      </c>
      <c r="D14" s="10" t="s">
        <v>41</v>
      </c>
      <c r="E14" s="41">
        <v>21</v>
      </c>
      <c r="F14" s="86"/>
      <c r="G14" s="86">
        <f t="shared" si="1"/>
        <v>0</v>
      </c>
    </row>
    <row r="15" spans="1:7" ht="30" customHeight="1">
      <c r="A15" s="35">
        <f t="shared" si="0"/>
        <v>10</v>
      </c>
      <c r="B15" s="10" t="s">
        <v>163</v>
      </c>
      <c r="C15" s="8" t="s">
        <v>164</v>
      </c>
      <c r="D15" s="10" t="s">
        <v>149</v>
      </c>
      <c r="E15" s="155">
        <v>4670</v>
      </c>
      <c r="F15" s="86"/>
      <c r="G15" s="86">
        <f t="shared" si="1"/>
        <v>0</v>
      </c>
    </row>
    <row r="16" spans="1:7" ht="30" customHeight="1">
      <c r="A16" s="35">
        <f t="shared" si="0"/>
        <v>11</v>
      </c>
      <c r="B16" s="10" t="s">
        <v>165</v>
      </c>
      <c r="C16" s="8" t="s">
        <v>166</v>
      </c>
      <c r="D16" s="10" t="s">
        <v>8</v>
      </c>
      <c r="E16" s="41" t="s">
        <v>8</v>
      </c>
      <c r="F16" s="97" t="s">
        <v>8</v>
      </c>
      <c r="G16" s="97" t="s">
        <v>8</v>
      </c>
    </row>
    <row r="17" spans="1:7" ht="30" customHeight="1">
      <c r="A17" s="35">
        <f t="shared" si="0"/>
        <v>12</v>
      </c>
      <c r="B17" s="10"/>
      <c r="C17" s="8" t="s">
        <v>315</v>
      </c>
      <c r="D17" s="10" t="s">
        <v>24</v>
      </c>
      <c r="E17" s="41">
        <v>2770</v>
      </c>
      <c r="F17" s="86"/>
      <c r="G17" s="86">
        <f t="shared" si="1"/>
        <v>0</v>
      </c>
    </row>
    <row r="18" spans="1:7" ht="30" customHeight="1">
      <c r="A18" s="35">
        <f t="shared" si="0"/>
        <v>13</v>
      </c>
      <c r="B18" s="10"/>
      <c r="C18" s="8" t="s">
        <v>314</v>
      </c>
      <c r="D18" s="10" t="s">
        <v>24</v>
      </c>
      <c r="E18" s="41">
        <v>1040</v>
      </c>
      <c r="F18" s="86"/>
      <c r="G18" s="86">
        <f t="shared" si="1"/>
        <v>0</v>
      </c>
    </row>
    <row r="19" spans="1:7" ht="30" customHeight="1">
      <c r="A19" s="35">
        <f t="shared" si="0"/>
        <v>14</v>
      </c>
      <c r="B19" s="10"/>
      <c r="C19" s="8" t="s">
        <v>452</v>
      </c>
      <c r="D19" s="10" t="s">
        <v>24</v>
      </c>
      <c r="E19" s="41">
        <v>670</v>
      </c>
      <c r="F19" s="86"/>
      <c r="G19" s="86">
        <f t="shared" si="1"/>
        <v>0</v>
      </c>
    </row>
    <row r="20" spans="1:7" ht="30" customHeight="1">
      <c r="A20" s="35">
        <f>A19+1</f>
        <v>15</v>
      </c>
      <c r="B20" s="10"/>
      <c r="C20" s="8" t="s">
        <v>373</v>
      </c>
      <c r="D20" s="10" t="s">
        <v>150</v>
      </c>
      <c r="E20" s="41">
        <v>6407</v>
      </c>
      <c r="F20" s="86"/>
      <c r="G20" s="86">
        <f t="shared" si="1"/>
        <v>0</v>
      </c>
    </row>
    <row r="21" spans="1:7" ht="41.25" customHeight="1">
      <c r="A21" s="35">
        <f>A20+1</f>
        <v>16</v>
      </c>
      <c r="B21" s="10"/>
      <c r="C21" s="8" t="s">
        <v>588</v>
      </c>
      <c r="D21" s="10" t="s">
        <v>150</v>
      </c>
      <c r="E21" s="41">
        <v>3405</v>
      </c>
      <c r="F21" s="86"/>
      <c r="G21" s="86">
        <f t="shared" si="1"/>
        <v>0</v>
      </c>
    </row>
    <row r="22" spans="1:7" ht="30" customHeight="1">
      <c r="A22" s="35">
        <f>A21+1</f>
        <v>17</v>
      </c>
      <c r="B22" s="10"/>
      <c r="C22" s="8" t="s">
        <v>313</v>
      </c>
      <c r="D22" s="10" t="s">
        <v>150</v>
      </c>
      <c r="E22" s="41">
        <v>217</v>
      </c>
      <c r="F22" s="86"/>
      <c r="G22" s="86">
        <f t="shared" si="1"/>
        <v>0</v>
      </c>
    </row>
    <row r="23" spans="1:7" ht="30" customHeight="1">
      <c r="A23" s="35">
        <f>A22+1</f>
        <v>18</v>
      </c>
      <c r="B23" s="10"/>
      <c r="C23" s="8" t="s">
        <v>312</v>
      </c>
      <c r="D23" s="10" t="s">
        <v>150</v>
      </c>
      <c r="E23" s="41">
        <v>153</v>
      </c>
      <c r="F23" s="86"/>
      <c r="G23" s="86">
        <f t="shared" si="1"/>
        <v>0</v>
      </c>
    </row>
    <row r="24" spans="1:7" ht="30" customHeight="1">
      <c r="A24" s="35">
        <f t="shared" si="0"/>
        <v>19</v>
      </c>
      <c r="B24" s="10"/>
      <c r="C24" s="13" t="s">
        <v>311</v>
      </c>
      <c r="D24" s="10" t="s">
        <v>11</v>
      </c>
      <c r="E24" s="47">
        <v>41</v>
      </c>
      <c r="F24" s="86"/>
      <c r="G24" s="86">
        <f t="shared" si="1"/>
        <v>0</v>
      </c>
    </row>
    <row r="25" spans="1:7" ht="30" customHeight="1">
      <c r="A25" s="35">
        <f t="shared" si="0"/>
        <v>20</v>
      </c>
      <c r="B25" s="10"/>
      <c r="C25" s="140" t="s">
        <v>372</v>
      </c>
      <c r="D25" s="10" t="s">
        <v>24</v>
      </c>
      <c r="E25" s="47">
        <v>205</v>
      </c>
      <c r="F25" s="86"/>
      <c r="G25" s="86">
        <f t="shared" si="1"/>
        <v>0</v>
      </c>
    </row>
    <row r="26" spans="1:7" ht="30" customHeight="1">
      <c r="A26" s="35">
        <f t="shared" si="0"/>
        <v>21</v>
      </c>
      <c r="B26" s="10"/>
      <c r="C26" s="8" t="s">
        <v>310</v>
      </c>
      <c r="D26" s="10" t="s">
        <v>150</v>
      </c>
      <c r="E26" s="155">
        <v>12134</v>
      </c>
      <c r="F26" s="86"/>
      <c r="G26" s="86">
        <f t="shared" si="1"/>
        <v>0</v>
      </c>
    </row>
    <row r="27" spans="1:7" ht="30" customHeight="1">
      <c r="A27" s="35">
        <f t="shared" si="0"/>
        <v>22</v>
      </c>
      <c r="B27" s="10"/>
      <c r="C27" s="7" t="s">
        <v>371</v>
      </c>
      <c r="D27" s="10" t="s">
        <v>24</v>
      </c>
      <c r="E27" s="155">
        <v>5.4</v>
      </c>
      <c r="F27" s="86"/>
      <c r="G27" s="86">
        <f t="shared" si="1"/>
        <v>0</v>
      </c>
    </row>
    <row r="28" spans="1:7" ht="30" customHeight="1">
      <c r="A28" s="35">
        <f t="shared" si="0"/>
        <v>23</v>
      </c>
      <c r="B28" s="10"/>
      <c r="C28" s="7" t="s">
        <v>370</v>
      </c>
      <c r="D28" s="10" t="s">
        <v>24</v>
      </c>
      <c r="E28" s="155">
        <v>10</v>
      </c>
      <c r="F28" s="86"/>
      <c r="G28" s="86">
        <f t="shared" si="1"/>
        <v>0</v>
      </c>
    </row>
    <row r="29" spans="1:7" ht="30" customHeight="1">
      <c r="A29" s="35">
        <f t="shared" si="0"/>
        <v>24</v>
      </c>
      <c r="B29" s="10"/>
      <c r="C29" s="7" t="s">
        <v>369</v>
      </c>
      <c r="D29" s="10" t="s">
        <v>24</v>
      </c>
      <c r="E29" s="155">
        <v>3.5</v>
      </c>
      <c r="F29" s="86"/>
      <c r="G29" s="86">
        <f t="shared" si="1"/>
        <v>0</v>
      </c>
    </row>
    <row r="30" spans="1:7" ht="30" customHeight="1">
      <c r="A30" s="35">
        <f t="shared" si="0"/>
        <v>25</v>
      </c>
      <c r="B30" s="10"/>
      <c r="C30" s="7" t="s">
        <v>368</v>
      </c>
      <c r="D30" s="10" t="s">
        <v>24</v>
      </c>
      <c r="E30" s="155">
        <v>4</v>
      </c>
      <c r="F30" s="86"/>
      <c r="G30" s="86">
        <f t="shared" si="1"/>
        <v>0</v>
      </c>
    </row>
    <row r="31" spans="1:7" ht="30" customHeight="1">
      <c r="A31" s="35">
        <f t="shared" si="0"/>
        <v>26</v>
      </c>
      <c r="B31" s="10"/>
      <c r="C31" s="7" t="s">
        <v>367</v>
      </c>
      <c r="D31" s="10" t="s">
        <v>24</v>
      </c>
      <c r="E31" s="155">
        <v>6.5</v>
      </c>
      <c r="F31" s="86"/>
      <c r="G31" s="86">
        <f t="shared" si="1"/>
        <v>0</v>
      </c>
    </row>
    <row r="32" spans="1:7" ht="30" customHeight="1">
      <c r="A32" s="35">
        <f t="shared" si="0"/>
        <v>27</v>
      </c>
      <c r="B32" s="10"/>
      <c r="C32" s="7" t="s">
        <v>309</v>
      </c>
      <c r="D32" s="10" t="s">
        <v>11</v>
      </c>
      <c r="E32" s="155">
        <v>2</v>
      </c>
      <c r="F32" s="86"/>
      <c r="G32" s="86">
        <f t="shared" si="1"/>
        <v>0</v>
      </c>
    </row>
    <row r="33" spans="1:7" ht="30" customHeight="1">
      <c r="A33" s="35">
        <f t="shared" si="0"/>
        <v>28</v>
      </c>
      <c r="B33" s="10"/>
      <c r="C33" s="8" t="s">
        <v>308</v>
      </c>
      <c r="D33" s="10" t="s">
        <v>150</v>
      </c>
      <c r="E33" s="155">
        <f>E20+E23</f>
        <v>6560</v>
      </c>
      <c r="F33" s="86"/>
      <c r="G33" s="86">
        <f t="shared" si="1"/>
        <v>0</v>
      </c>
    </row>
    <row r="34" spans="1:7" ht="30" customHeight="1">
      <c r="A34" s="35">
        <f t="shared" si="0"/>
        <v>29</v>
      </c>
      <c r="B34" s="9" t="s">
        <v>167</v>
      </c>
      <c r="C34" s="6" t="s">
        <v>168</v>
      </c>
      <c r="D34" s="9" t="s">
        <v>8</v>
      </c>
      <c r="E34" s="43" t="s">
        <v>8</v>
      </c>
      <c r="F34" s="96" t="s">
        <v>8</v>
      </c>
      <c r="G34" s="96" t="s">
        <v>8</v>
      </c>
    </row>
    <row r="35" spans="1:7" ht="30" customHeight="1">
      <c r="A35" s="35">
        <f t="shared" si="0"/>
        <v>30</v>
      </c>
      <c r="B35" s="10" t="s">
        <v>169</v>
      </c>
      <c r="C35" s="8" t="s">
        <v>170</v>
      </c>
      <c r="D35" s="10" t="s">
        <v>8</v>
      </c>
      <c r="E35" s="41" t="s">
        <v>8</v>
      </c>
      <c r="F35" s="97" t="s">
        <v>8</v>
      </c>
      <c r="G35" s="97" t="s">
        <v>8</v>
      </c>
    </row>
    <row r="36" spans="1:7" s="17" customFormat="1" ht="30" customHeight="1">
      <c r="A36" s="35">
        <f t="shared" si="0"/>
        <v>31</v>
      </c>
      <c r="B36" s="10"/>
      <c r="C36" s="7" t="s">
        <v>448</v>
      </c>
      <c r="D36" s="10" t="s">
        <v>149</v>
      </c>
      <c r="E36" s="41">
        <v>9598</v>
      </c>
      <c r="F36" s="86"/>
      <c r="G36" s="86">
        <f t="shared" ref="G36:G38" si="2">ROUND(F36*E36,2)</f>
        <v>0</v>
      </c>
    </row>
    <row r="37" spans="1:7" ht="30" customHeight="1">
      <c r="A37" s="35">
        <f t="shared" si="0"/>
        <v>32</v>
      </c>
      <c r="B37" s="10" t="s">
        <v>171</v>
      </c>
      <c r="C37" s="8" t="s">
        <v>172</v>
      </c>
      <c r="D37" s="10" t="s">
        <v>8</v>
      </c>
      <c r="E37" s="41" t="s">
        <v>8</v>
      </c>
      <c r="F37" s="97" t="s">
        <v>8</v>
      </c>
      <c r="G37" s="97" t="s">
        <v>8</v>
      </c>
    </row>
    <row r="38" spans="1:7" ht="30" customHeight="1">
      <c r="A38" s="35">
        <f t="shared" si="0"/>
        <v>33</v>
      </c>
      <c r="B38" s="10"/>
      <c r="C38" s="7" t="s">
        <v>453</v>
      </c>
      <c r="D38" s="10" t="s">
        <v>149</v>
      </c>
      <c r="E38" s="41">
        <v>3602.21</v>
      </c>
      <c r="F38" s="86"/>
      <c r="G38" s="86">
        <f t="shared" si="2"/>
        <v>0</v>
      </c>
    </row>
    <row r="39" spans="1:7" s="18" customFormat="1" ht="30" customHeight="1">
      <c r="A39" s="35">
        <f t="shared" si="0"/>
        <v>34</v>
      </c>
      <c r="B39" s="9" t="s">
        <v>173</v>
      </c>
      <c r="C39" s="6" t="s">
        <v>174</v>
      </c>
      <c r="D39" s="9" t="s">
        <v>8</v>
      </c>
      <c r="E39" s="43" t="s">
        <v>8</v>
      </c>
      <c r="F39" s="96" t="s">
        <v>8</v>
      </c>
      <c r="G39" s="96" t="s">
        <v>8</v>
      </c>
    </row>
    <row r="40" spans="1:7" s="18" customFormat="1" ht="30" customHeight="1">
      <c r="A40" s="35">
        <f t="shared" si="0"/>
        <v>35</v>
      </c>
      <c r="B40" s="10" t="s">
        <v>175</v>
      </c>
      <c r="C40" s="8" t="s">
        <v>176</v>
      </c>
      <c r="D40" s="10" t="s">
        <v>150</v>
      </c>
      <c r="E40" s="41">
        <f>E54+E60+E61+E55+E56+E57+E58+E64</f>
        <v>27335</v>
      </c>
      <c r="F40" s="86"/>
      <c r="G40" s="86">
        <f t="shared" ref="G40" si="3">ROUND(F40*E40,2)</f>
        <v>0</v>
      </c>
    </row>
    <row r="41" spans="1:7" s="18" customFormat="1" ht="30" customHeight="1">
      <c r="A41" s="35">
        <f t="shared" si="0"/>
        <v>36</v>
      </c>
      <c r="B41" s="10" t="s">
        <v>468</v>
      </c>
      <c r="C41" s="8" t="s">
        <v>454</v>
      </c>
      <c r="D41" s="10" t="s">
        <v>8</v>
      </c>
      <c r="E41" s="41" t="s">
        <v>8</v>
      </c>
      <c r="F41" s="97" t="s">
        <v>8</v>
      </c>
      <c r="G41" s="97" t="s">
        <v>8</v>
      </c>
    </row>
    <row r="42" spans="1:7" s="19" customFormat="1" ht="30" customHeight="1">
      <c r="A42" s="35">
        <f t="shared" si="0"/>
        <v>37</v>
      </c>
      <c r="B42" s="10"/>
      <c r="C42" s="7" t="s">
        <v>177</v>
      </c>
      <c r="D42" s="10" t="s">
        <v>150</v>
      </c>
      <c r="E42" s="41">
        <v>13000</v>
      </c>
      <c r="F42" s="87"/>
      <c r="G42" s="86">
        <f t="shared" ref="G42:G43" si="4">ROUND(F42*E42,2)</f>
        <v>0</v>
      </c>
    </row>
    <row r="43" spans="1:7" s="18" customFormat="1" ht="30" customHeight="1">
      <c r="A43" s="35">
        <f t="shared" si="0"/>
        <v>38</v>
      </c>
      <c r="B43" s="10"/>
      <c r="C43" s="7" t="s">
        <v>178</v>
      </c>
      <c r="D43" s="10" t="s">
        <v>150</v>
      </c>
      <c r="E43" s="41">
        <v>24250</v>
      </c>
      <c r="F43" s="86"/>
      <c r="G43" s="86">
        <f t="shared" si="4"/>
        <v>0</v>
      </c>
    </row>
    <row r="44" spans="1:7" s="18" customFormat="1" ht="30" customHeight="1">
      <c r="A44" s="35">
        <f t="shared" si="0"/>
        <v>39</v>
      </c>
      <c r="B44" s="10" t="s">
        <v>467</v>
      </c>
      <c r="C44" s="8" t="s">
        <v>307</v>
      </c>
      <c r="D44" s="10" t="s">
        <v>8</v>
      </c>
      <c r="E44" s="41" t="s">
        <v>8</v>
      </c>
      <c r="F44" s="97" t="s">
        <v>8</v>
      </c>
      <c r="G44" s="97" t="s">
        <v>8</v>
      </c>
    </row>
    <row r="45" spans="1:7" s="18" customFormat="1" ht="42" customHeight="1">
      <c r="A45" s="35">
        <f t="shared" si="0"/>
        <v>40</v>
      </c>
      <c r="B45" s="10"/>
      <c r="C45" s="7" t="s">
        <v>479</v>
      </c>
      <c r="D45" s="10" t="s">
        <v>150</v>
      </c>
      <c r="E45" s="155">
        <v>22627</v>
      </c>
      <c r="F45" s="86"/>
      <c r="G45" s="86">
        <f t="shared" ref="G45:G52" si="5">ROUND(F45*E45,2)</f>
        <v>0</v>
      </c>
    </row>
    <row r="46" spans="1:7" s="19" customFormat="1" ht="43.9" customHeight="1">
      <c r="A46" s="35">
        <f t="shared" si="0"/>
        <v>41</v>
      </c>
      <c r="B46" s="10"/>
      <c r="C46" s="7" t="s">
        <v>481</v>
      </c>
      <c r="D46" s="10" t="s">
        <v>150</v>
      </c>
      <c r="E46" s="41">
        <v>3829</v>
      </c>
      <c r="F46" s="87"/>
      <c r="G46" s="86">
        <f t="shared" si="5"/>
        <v>0</v>
      </c>
    </row>
    <row r="47" spans="1:7" s="19" customFormat="1" ht="43.9" customHeight="1">
      <c r="A47" s="35">
        <f t="shared" ref="A47:A59" si="6">A46+1</f>
        <v>42</v>
      </c>
      <c r="B47" s="10"/>
      <c r="C47" s="7" t="s">
        <v>489</v>
      </c>
      <c r="D47" s="10" t="s">
        <v>150</v>
      </c>
      <c r="E47" s="41">
        <v>2483</v>
      </c>
      <c r="F47" s="86"/>
      <c r="G47" s="86">
        <f t="shared" si="5"/>
        <v>0</v>
      </c>
    </row>
    <row r="48" spans="1:7" s="19" customFormat="1" ht="43.9" customHeight="1">
      <c r="A48" s="35">
        <f t="shared" si="6"/>
        <v>43</v>
      </c>
      <c r="B48" s="10"/>
      <c r="C48" s="7" t="s">
        <v>490</v>
      </c>
      <c r="D48" s="10" t="s">
        <v>451</v>
      </c>
      <c r="E48" s="41">
        <v>13</v>
      </c>
      <c r="F48" s="86"/>
      <c r="G48" s="86">
        <f t="shared" si="5"/>
        <v>0</v>
      </c>
    </row>
    <row r="49" spans="1:7" s="19" customFormat="1" ht="43.9" customHeight="1">
      <c r="A49" s="35">
        <f t="shared" si="6"/>
        <v>44</v>
      </c>
      <c r="B49" s="10"/>
      <c r="C49" s="7" t="s">
        <v>491</v>
      </c>
      <c r="D49" s="10" t="s">
        <v>451</v>
      </c>
      <c r="E49" s="41">
        <v>13</v>
      </c>
      <c r="F49" s="86"/>
      <c r="G49" s="86">
        <f t="shared" si="5"/>
        <v>0</v>
      </c>
    </row>
    <row r="50" spans="1:7" s="18" customFormat="1" ht="38.25">
      <c r="A50" s="35">
        <f t="shared" si="6"/>
        <v>45</v>
      </c>
      <c r="B50" s="10"/>
      <c r="C50" s="7" t="s">
        <v>492</v>
      </c>
      <c r="D50" s="10" t="s">
        <v>150</v>
      </c>
      <c r="E50" s="41">
        <v>70</v>
      </c>
      <c r="F50" s="86"/>
      <c r="G50" s="86">
        <f t="shared" si="5"/>
        <v>0</v>
      </c>
    </row>
    <row r="51" spans="1:7" s="18" customFormat="1" ht="51">
      <c r="A51" s="35">
        <f t="shared" si="6"/>
        <v>46</v>
      </c>
      <c r="B51" s="10"/>
      <c r="C51" s="7" t="s">
        <v>484</v>
      </c>
      <c r="D51" s="10" t="s">
        <v>451</v>
      </c>
      <c r="E51" s="41">
        <v>603</v>
      </c>
      <c r="F51" s="86"/>
      <c r="G51" s="86">
        <f t="shared" si="5"/>
        <v>0</v>
      </c>
    </row>
    <row r="52" spans="1:7" s="18" customFormat="1" ht="38.25">
      <c r="A52" s="35">
        <f t="shared" si="6"/>
        <v>47</v>
      </c>
      <c r="B52" s="10"/>
      <c r="C52" s="7" t="s">
        <v>480</v>
      </c>
      <c r="D52" s="10" t="s">
        <v>150</v>
      </c>
      <c r="E52" s="41">
        <v>3810</v>
      </c>
      <c r="F52" s="86"/>
      <c r="G52" s="86">
        <f t="shared" si="5"/>
        <v>0</v>
      </c>
    </row>
    <row r="53" spans="1:7" s="18" customFormat="1" ht="25.5">
      <c r="A53" s="35">
        <f t="shared" si="6"/>
        <v>48</v>
      </c>
      <c r="B53" s="10" t="s">
        <v>598</v>
      </c>
      <c r="C53" s="8" t="s">
        <v>499</v>
      </c>
      <c r="D53" s="10" t="s">
        <v>8</v>
      </c>
      <c r="E53" s="41" t="s">
        <v>8</v>
      </c>
      <c r="F53" s="97" t="s">
        <v>8</v>
      </c>
      <c r="G53" s="97" t="s">
        <v>8</v>
      </c>
    </row>
    <row r="54" spans="1:7" s="18" customFormat="1" ht="30" customHeight="1">
      <c r="A54" s="35">
        <f t="shared" si="6"/>
        <v>49</v>
      </c>
      <c r="B54" s="10"/>
      <c r="C54" s="7" t="s">
        <v>497</v>
      </c>
      <c r="D54" s="10" t="s">
        <v>150</v>
      </c>
      <c r="E54" s="171">
        <v>15760</v>
      </c>
      <c r="F54" s="86"/>
      <c r="G54" s="86">
        <f t="shared" ref="G54:G58" si="7">ROUND(F54*E54,2)</f>
        <v>0</v>
      </c>
    </row>
    <row r="55" spans="1:7" s="18" customFormat="1" ht="40.9" customHeight="1">
      <c r="A55" s="35">
        <f t="shared" si="6"/>
        <v>50</v>
      </c>
      <c r="B55" s="10"/>
      <c r="C55" s="7" t="s">
        <v>498</v>
      </c>
      <c r="D55" s="10" t="s">
        <v>451</v>
      </c>
      <c r="E55" s="41">
        <v>13</v>
      </c>
      <c r="F55" s="86"/>
      <c r="G55" s="86">
        <f t="shared" si="7"/>
        <v>0</v>
      </c>
    </row>
    <row r="56" spans="1:7" s="18" customFormat="1" ht="40.9" customHeight="1">
      <c r="A56" s="35">
        <f>A55+1</f>
        <v>51</v>
      </c>
      <c r="B56" s="10"/>
      <c r="C56" s="7" t="s">
        <v>500</v>
      </c>
      <c r="D56" s="10" t="s">
        <v>150</v>
      </c>
      <c r="E56" s="41">
        <v>70</v>
      </c>
      <c r="F56" s="86"/>
      <c r="G56" s="86">
        <f t="shared" si="7"/>
        <v>0</v>
      </c>
    </row>
    <row r="57" spans="1:7" s="18" customFormat="1" ht="40.9" customHeight="1">
      <c r="A57" s="35">
        <f t="shared" si="6"/>
        <v>52</v>
      </c>
      <c r="B57" s="10"/>
      <c r="C57" s="7" t="s">
        <v>501</v>
      </c>
      <c r="D57" s="10" t="s">
        <v>451</v>
      </c>
      <c r="E57" s="41">
        <v>685</v>
      </c>
      <c r="F57" s="86"/>
      <c r="G57" s="86">
        <f t="shared" si="7"/>
        <v>0</v>
      </c>
    </row>
    <row r="58" spans="1:7" s="18" customFormat="1" ht="40.9" customHeight="1">
      <c r="A58" s="35">
        <f t="shared" si="6"/>
        <v>53</v>
      </c>
      <c r="B58" s="10"/>
      <c r="C58" s="7" t="s">
        <v>502</v>
      </c>
      <c r="D58" s="10" t="s">
        <v>150</v>
      </c>
      <c r="E58" s="41">
        <v>3810</v>
      </c>
      <c r="F58" s="86"/>
      <c r="G58" s="86">
        <f t="shared" si="7"/>
        <v>0</v>
      </c>
    </row>
    <row r="59" spans="1:7" s="18" customFormat="1" ht="30" customHeight="1">
      <c r="A59" s="35">
        <f t="shared" si="6"/>
        <v>54</v>
      </c>
      <c r="B59" s="10" t="s">
        <v>179</v>
      </c>
      <c r="C59" s="8" t="s">
        <v>496</v>
      </c>
      <c r="D59" s="10" t="s">
        <v>8</v>
      </c>
      <c r="E59" s="41" t="s">
        <v>8</v>
      </c>
      <c r="F59" s="97" t="s">
        <v>8</v>
      </c>
      <c r="G59" s="97" t="s">
        <v>8</v>
      </c>
    </row>
    <row r="60" spans="1:7" s="18" customFormat="1" ht="30" customHeight="1">
      <c r="A60" s="35">
        <f>A54+1</f>
        <v>50</v>
      </c>
      <c r="B60" s="10"/>
      <c r="C60" s="7" t="s">
        <v>482</v>
      </c>
      <c r="D60" s="10" t="s">
        <v>150</v>
      </c>
      <c r="E60" s="41">
        <v>3829</v>
      </c>
      <c r="F60" s="86"/>
      <c r="G60" s="86">
        <f t="shared" ref="G60:G61" si="8">ROUND(F60*E60,2)</f>
        <v>0</v>
      </c>
    </row>
    <row r="61" spans="1:7" s="18" customFormat="1" ht="30" customHeight="1">
      <c r="A61" s="35">
        <f>A60+1</f>
        <v>51</v>
      </c>
      <c r="B61" s="10"/>
      <c r="C61" s="7" t="s">
        <v>483</v>
      </c>
      <c r="D61" s="10" t="s">
        <v>150</v>
      </c>
      <c r="E61" s="41">
        <v>2483</v>
      </c>
      <c r="F61" s="86"/>
      <c r="G61" s="86">
        <f t="shared" si="8"/>
        <v>0</v>
      </c>
    </row>
    <row r="62" spans="1:7" s="19" customFormat="1">
      <c r="A62" s="35">
        <f>A61+1</f>
        <v>52</v>
      </c>
      <c r="B62" s="10" t="s">
        <v>180</v>
      </c>
      <c r="C62" s="8" t="s">
        <v>181</v>
      </c>
      <c r="D62" s="10" t="s">
        <v>8</v>
      </c>
      <c r="E62" s="41" t="s">
        <v>8</v>
      </c>
      <c r="F62" s="97" t="s">
        <v>8</v>
      </c>
      <c r="G62" s="97" t="s">
        <v>8</v>
      </c>
    </row>
    <row r="63" spans="1:7" s="19" customFormat="1" ht="30" customHeight="1">
      <c r="A63" s="35">
        <f t="shared" ref="A63:A118" si="9">A62+1</f>
        <v>53</v>
      </c>
      <c r="B63" s="10"/>
      <c r="C63" s="7" t="s">
        <v>488</v>
      </c>
      <c r="D63" s="10" t="s">
        <v>150</v>
      </c>
      <c r="E63" s="41">
        <v>595</v>
      </c>
      <c r="F63" s="87"/>
      <c r="G63" s="86">
        <f t="shared" ref="G63:G64" si="10">ROUND(F63*E63,2)</f>
        <v>0</v>
      </c>
    </row>
    <row r="64" spans="1:7" s="19" customFormat="1" ht="30" customHeight="1">
      <c r="A64" s="35"/>
      <c r="B64" s="10"/>
      <c r="C64" s="7" t="s">
        <v>503</v>
      </c>
      <c r="D64" s="10" t="s">
        <v>150</v>
      </c>
      <c r="E64" s="41">
        <v>685</v>
      </c>
      <c r="F64" s="87"/>
      <c r="G64" s="86">
        <f t="shared" si="10"/>
        <v>0</v>
      </c>
    </row>
    <row r="65" spans="1:9" s="19" customFormat="1">
      <c r="A65" s="35">
        <f>A63+1</f>
        <v>54</v>
      </c>
      <c r="B65" s="10" t="s">
        <v>182</v>
      </c>
      <c r="C65" s="8" t="s">
        <v>464</v>
      </c>
      <c r="D65" s="10" t="s">
        <v>8</v>
      </c>
      <c r="E65" s="41" t="s">
        <v>8</v>
      </c>
      <c r="F65" s="97" t="s">
        <v>8</v>
      </c>
      <c r="G65" s="97" t="s">
        <v>8</v>
      </c>
    </row>
    <row r="66" spans="1:9" s="19" customFormat="1" ht="51">
      <c r="A66" s="165">
        <f t="shared" si="9"/>
        <v>55</v>
      </c>
      <c r="B66" s="163" t="s">
        <v>459</v>
      </c>
      <c r="C66" s="153" t="s">
        <v>493</v>
      </c>
      <c r="D66" s="163" t="s">
        <v>150</v>
      </c>
      <c r="E66" s="155">
        <v>12942</v>
      </c>
      <c r="F66" s="87"/>
      <c r="G66" s="86">
        <f t="shared" ref="G66:G69" si="11">ROUND(F66*E66,2)</f>
        <v>0</v>
      </c>
    </row>
    <row r="67" spans="1:9" s="19" customFormat="1" ht="30" customHeight="1">
      <c r="A67" s="165">
        <f t="shared" si="9"/>
        <v>56</v>
      </c>
      <c r="B67" s="168" t="s">
        <v>183</v>
      </c>
      <c r="C67" s="169" t="s">
        <v>184</v>
      </c>
      <c r="D67" s="168" t="s">
        <v>8</v>
      </c>
      <c r="E67" s="170" t="s">
        <v>8</v>
      </c>
      <c r="F67" s="96" t="s">
        <v>8</v>
      </c>
      <c r="G67" s="96" t="s">
        <v>8</v>
      </c>
    </row>
    <row r="68" spans="1:9" s="19" customFormat="1" ht="30" customHeight="1">
      <c r="A68" s="165">
        <f t="shared" si="9"/>
        <v>57</v>
      </c>
      <c r="B68" s="163" t="s">
        <v>456</v>
      </c>
      <c r="C68" s="153" t="s">
        <v>455</v>
      </c>
      <c r="D68" s="168" t="s">
        <v>8</v>
      </c>
      <c r="E68" s="170" t="s">
        <v>8</v>
      </c>
      <c r="F68" s="96" t="s">
        <v>8</v>
      </c>
      <c r="G68" s="96" t="s">
        <v>8</v>
      </c>
    </row>
    <row r="69" spans="1:9" s="19" customFormat="1" ht="51">
      <c r="A69" s="165">
        <f t="shared" si="9"/>
        <v>58</v>
      </c>
      <c r="B69" s="163"/>
      <c r="C69" s="153" t="s">
        <v>582</v>
      </c>
      <c r="D69" s="163" t="s">
        <v>150</v>
      </c>
      <c r="E69" s="155">
        <v>545</v>
      </c>
      <c r="F69" s="87"/>
      <c r="G69" s="86">
        <f t="shared" si="11"/>
        <v>0</v>
      </c>
    </row>
    <row r="70" spans="1:9" s="20" customFormat="1" ht="30" customHeight="1">
      <c r="A70" s="165">
        <v>59</v>
      </c>
      <c r="B70" s="163" t="s">
        <v>185</v>
      </c>
      <c r="C70" s="153" t="s">
        <v>462</v>
      </c>
      <c r="D70" s="163" t="s">
        <v>8</v>
      </c>
      <c r="E70" s="155" t="s">
        <v>8</v>
      </c>
      <c r="F70" s="97" t="s">
        <v>8</v>
      </c>
      <c r="G70" s="97" t="s">
        <v>8</v>
      </c>
    </row>
    <row r="71" spans="1:9" s="20" customFormat="1" ht="41.45" customHeight="1">
      <c r="A71" s="165">
        <f t="shared" si="9"/>
        <v>60</v>
      </c>
      <c r="B71" s="163" t="s">
        <v>459</v>
      </c>
      <c r="C71" s="153" t="s">
        <v>494</v>
      </c>
      <c r="D71" s="163" t="s">
        <v>150</v>
      </c>
      <c r="E71" s="155">
        <v>13442</v>
      </c>
      <c r="F71" s="88"/>
      <c r="G71" s="86">
        <f t="shared" ref="G71:G122" si="12">ROUND(F71*E71,2)</f>
        <v>0</v>
      </c>
    </row>
    <row r="72" spans="1:9" s="20" customFormat="1" ht="30" customHeight="1">
      <c r="A72" s="165">
        <f t="shared" si="9"/>
        <v>61</v>
      </c>
      <c r="B72" s="163" t="s">
        <v>640</v>
      </c>
      <c r="C72" s="153" t="s">
        <v>465</v>
      </c>
      <c r="D72" s="163" t="s">
        <v>8</v>
      </c>
      <c r="E72" s="155" t="s">
        <v>8</v>
      </c>
      <c r="F72" s="97" t="s">
        <v>8</v>
      </c>
      <c r="G72" s="97" t="s">
        <v>8</v>
      </c>
    </row>
    <row r="73" spans="1:9" s="20" customFormat="1" ht="44.45" customHeight="1">
      <c r="A73" s="165">
        <f t="shared" si="9"/>
        <v>62</v>
      </c>
      <c r="B73" s="163"/>
      <c r="C73" s="153" t="s">
        <v>644</v>
      </c>
      <c r="D73" s="163" t="s">
        <v>150</v>
      </c>
      <c r="E73" s="155">
        <v>560</v>
      </c>
      <c r="F73" s="88"/>
      <c r="G73" s="86">
        <f t="shared" si="12"/>
        <v>0</v>
      </c>
    </row>
    <row r="74" spans="1:9" s="20" customFormat="1" ht="54.75" customHeight="1">
      <c r="A74" s="165">
        <f t="shared" si="9"/>
        <v>63</v>
      </c>
      <c r="B74" s="163"/>
      <c r="C74" s="153" t="s">
        <v>645</v>
      </c>
      <c r="D74" s="163" t="s">
        <v>451</v>
      </c>
      <c r="E74" s="155">
        <v>3810</v>
      </c>
      <c r="F74" s="88"/>
      <c r="G74" s="86">
        <f t="shared" si="12"/>
        <v>0</v>
      </c>
    </row>
    <row r="75" spans="1:9" s="19" customFormat="1" ht="30" customHeight="1">
      <c r="A75" s="35">
        <f t="shared" si="9"/>
        <v>64</v>
      </c>
      <c r="B75" s="10" t="s">
        <v>648</v>
      </c>
      <c r="C75" s="8" t="s">
        <v>466</v>
      </c>
      <c r="D75" s="10" t="s">
        <v>8</v>
      </c>
      <c r="E75" s="41" t="s">
        <v>8</v>
      </c>
      <c r="F75" s="97" t="s">
        <v>8</v>
      </c>
      <c r="G75" s="97" t="s">
        <v>8</v>
      </c>
    </row>
    <row r="76" spans="1:9" s="19" customFormat="1" ht="54.75" customHeight="1">
      <c r="A76" s="35">
        <f t="shared" si="9"/>
        <v>65</v>
      </c>
      <c r="B76" s="10"/>
      <c r="C76" s="8" t="s">
        <v>646</v>
      </c>
      <c r="D76" s="10" t="s">
        <v>150</v>
      </c>
      <c r="E76" s="41">
        <v>548</v>
      </c>
      <c r="F76" s="87"/>
      <c r="G76" s="86">
        <f t="shared" si="12"/>
        <v>0</v>
      </c>
    </row>
    <row r="77" spans="1:9" s="19" customFormat="1" ht="45" customHeight="1">
      <c r="A77" s="165">
        <f t="shared" si="9"/>
        <v>66</v>
      </c>
      <c r="B77" s="163"/>
      <c r="C77" s="153" t="s">
        <v>647</v>
      </c>
      <c r="D77" s="163" t="s">
        <v>150</v>
      </c>
      <c r="E77" s="155">
        <v>3180</v>
      </c>
      <c r="F77" s="167"/>
      <c r="G77" s="162">
        <f t="shared" si="12"/>
        <v>0</v>
      </c>
    </row>
    <row r="78" spans="1:9" s="19" customFormat="1" ht="25.9" customHeight="1">
      <c r="A78" s="165">
        <f t="shared" si="9"/>
        <v>67</v>
      </c>
      <c r="B78" s="163" t="s">
        <v>592</v>
      </c>
      <c r="C78" s="153" t="s">
        <v>186</v>
      </c>
      <c r="D78" s="163" t="s">
        <v>8</v>
      </c>
      <c r="E78" s="155" t="s">
        <v>8</v>
      </c>
      <c r="F78" s="164" t="s">
        <v>8</v>
      </c>
      <c r="G78" s="164" t="s">
        <v>8</v>
      </c>
    </row>
    <row r="79" spans="1:9" s="19" customFormat="1" ht="30" customHeight="1">
      <c r="A79" s="165">
        <f t="shared" si="9"/>
        <v>68</v>
      </c>
      <c r="B79" s="163"/>
      <c r="C79" s="166" t="s">
        <v>636</v>
      </c>
      <c r="D79" s="163" t="s">
        <v>150</v>
      </c>
      <c r="E79" s="155">
        <v>8512</v>
      </c>
      <c r="F79" s="167"/>
      <c r="G79" s="162">
        <f t="shared" ref="G79" si="13">ROUND(F79*E79,2)</f>
        <v>0</v>
      </c>
      <c r="H79" s="157"/>
    </row>
    <row r="80" spans="1:9" s="19" customFormat="1" ht="30" customHeight="1">
      <c r="A80" s="165" t="s">
        <v>593</v>
      </c>
      <c r="B80" s="163"/>
      <c r="C80" s="166" t="s">
        <v>602</v>
      </c>
      <c r="D80" s="163" t="s">
        <v>594</v>
      </c>
      <c r="E80" s="155">
        <v>3972.27</v>
      </c>
      <c r="F80" s="167"/>
      <c r="G80" s="162">
        <f t="shared" ref="G80" si="14">ROUND(F80*E80,2)</f>
        <v>0</v>
      </c>
      <c r="H80" s="159"/>
      <c r="I80" s="158"/>
    </row>
    <row r="81" spans="1:9" s="19" customFormat="1" ht="30" customHeight="1">
      <c r="A81" s="165" t="s">
        <v>638</v>
      </c>
      <c r="B81" s="163"/>
      <c r="C81" s="166" t="s">
        <v>637</v>
      </c>
      <c r="D81" s="163" t="s">
        <v>594</v>
      </c>
      <c r="E81" s="155">
        <v>1986.13</v>
      </c>
      <c r="F81" s="167"/>
      <c r="G81" s="162">
        <f t="shared" ref="G81" si="15">ROUND(F81*E81,2)</f>
        <v>0</v>
      </c>
      <c r="H81" s="160"/>
      <c r="I81" s="158"/>
    </row>
    <row r="82" spans="1:9" s="19" customFormat="1" ht="30" customHeight="1">
      <c r="A82" s="165">
        <f>A79+1</f>
        <v>69</v>
      </c>
      <c r="B82" s="163" t="s">
        <v>457</v>
      </c>
      <c r="C82" s="153" t="s">
        <v>463</v>
      </c>
      <c r="D82" s="163" t="s">
        <v>8</v>
      </c>
      <c r="E82" s="155" t="s">
        <v>8</v>
      </c>
      <c r="F82" s="164" t="s">
        <v>8</v>
      </c>
      <c r="G82" s="164" t="s">
        <v>8</v>
      </c>
    </row>
    <row r="83" spans="1:9" s="19" customFormat="1" ht="41.45" customHeight="1">
      <c r="A83" s="165">
        <f t="shared" si="9"/>
        <v>70</v>
      </c>
      <c r="B83" s="163" t="s">
        <v>458</v>
      </c>
      <c r="C83" s="153" t="s">
        <v>495</v>
      </c>
      <c r="D83" s="163" t="s">
        <v>150</v>
      </c>
      <c r="E83" s="155">
        <f>12122+500</f>
        <v>12622</v>
      </c>
      <c r="F83" s="167"/>
      <c r="G83" s="162">
        <f t="shared" si="12"/>
        <v>0</v>
      </c>
    </row>
    <row r="84" spans="1:9" s="19" customFormat="1" ht="17.25" customHeight="1">
      <c r="A84" s="165">
        <f t="shared" si="9"/>
        <v>71</v>
      </c>
      <c r="B84" s="163" t="s">
        <v>440</v>
      </c>
      <c r="C84" s="166" t="s">
        <v>74</v>
      </c>
      <c r="D84" s="163" t="s">
        <v>8</v>
      </c>
      <c r="E84" s="155" t="s">
        <v>8</v>
      </c>
      <c r="F84" s="164" t="s">
        <v>8</v>
      </c>
      <c r="G84" s="164" t="s">
        <v>8</v>
      </c>
    </row>
    <row r="85" spans="1:9" s="19" customFormat="1" ht="25.5">
      <c r="A85" s="165">
        <f t="shared" si="9"/>
        <v>72</v>
      </c>
      <c r="B85" s="163"/>
      <c r="C85" s="166" t="s">
        <v>461</v>
      </c>
      <c r="D85" s="163" t="s">
        <v>451</v>
      </c>
      <c r="E85" s="155">
        <v>3829</v>
      </c>
      <c r="F85" s="167"/>
      <c r="G85" s="162">
        <f t="shared" si="12"/>
        <v>0</v>
      </c>
    </row>
    <row r="86" spans="1:9" s="19" customFormat="1" ht="39" customHeight="1">
      <c r="A86" s="165">
        <f t="shared" si="9"/>
        <v>73</v>
      </c>
      <c r="B86" s="163"/>
      <c r="C86" s="166" t="s">
        <v>460</v>
      </c>
      <c r="D86" s="163" t="s">
        <v>451</v>
      </c>
      <c r="E86" s="155">
        <v>13</v>
      </c>
      <c r="F86" s="167"/>
      <c r="G86" s="162">
        <f t="shared" si="12"/>
        <v>0</v>
      </c>
    </row>
    <row r="87" spans="1:9" s="19" customFormat="1" ht="39" customHeight="1">
      <c r="A87" s="165">
        <f t="shared" si="9"/>
        <v>74</v>
      </c>
      <c r="B87" s="163"/>
      <c r="C87" s="166" t="s">
        <v>485</v>
      </c>
      <c r="D87" s="163" t="s">
        <v>451</v>
      </c>
      <c r="E87" s="155">
        <v>814</v>
      </c>
      <c r="F87" s="167"/>
      <c r="G87" s="162">
        <f t="shared" si="12"/>
        <v>0</v>
      </c>
    </row>
    <row r="88" spans="1:9" s="19" customFormat="1" ht="39.6" customHeight="1">
      <c r="A88" s="165">
        <f t="shared" si="9"/>
        <v>75</v>
      </c>
      <c r="B88" s="163"/>
      <c r="C88" s="166" t="s">
        <v>486</v>
      </c>
      <c r="D88" s="163" t="s">
        <v>451</v>
      </c>
      <c r="E88" s="155">
        <v>1669</v>
      </c>
      <c r="F88" s="167"/>
      <c r="G88" s="162">
        <f t="shared" si="12"/>
        <v>0</v>
      </c>
    </row>
    <row r="89" spans="1:9" s="19" customFormat="1" ht="30" customHeight="1">
      <c r="A89" s="165">
        <f t="shared" si="9"/>
        <v>76</v>
      </c>
      <c r="B89" s="163"/>
      <c r="C89" s="166" t="s">
        <v>487</v>
      </c>
      <c r="D89" s="163" t="s">
        <v>451</v>
      </c>
      <c r="E89" s="155">
        <v>70</v>
      </c>
      <c r="F89" s="167"/>
      <c r="G89" s="162">
        <f t="shared" si="12"/>
        <v>0</v>
      </c>
    </row>
    <row r="90" spans="1:9" s="12" customFormat="1" ht="30" customHeight="1">
      <c r="A90" s="165">
        <f t="shared" si="9"/>
        <v>77</v>
      </c>
      <c r="B90" s="163" t="s">
        <v>187</v>
      </c>
      <c r="C90" s="153" t="s">
        <v>75</v>
      </c>
      <c r="D90" s="163" t="s">
        <v>150</v>
      </c>
      <c r="E90" s="155">
        <f>E83</f>
        <v>12622</v>
      </c>
      <c r="F90" s="167"/>
      <c r="G90" s="162">
        <f t="shared" si="12"/>
        <v>0</v>
      </c>
    </row>
    <row r="91" spans="1:9" s="12" customFormat="1" ht="30" customHeight="1">
      <c r="A91" s="35">
        <f t="shared" si="9"/>
        <v>78</v>
      </c>
      <c r="B91" s="10" t="s">
        <v>188</v>
      </c>
      <c r="C91" s="8" t="s">
        <v>189</v>
      </c>
      <c r="D91" s="10" t="s">
        <v>150</v>
      </c>
      <c r="E91" s="41">
        <v>220</v>
      </c>
      <c r="F91" s="87"/>
      <c r="G91" s="86">
        <f t="shared" si="12"/>
        <v>0</v>
      </c>
    </row>
    <row r="92" spans="1:9" s="12" customFormat="1" ht="30" customHeight="1">
      <c r="A92" s="28">
        <f t="shared" si="9"/>
        <v>79</v>
      </c>
      <c r="B92" s="9" t="s">
        <v>190</v>
      </c>
      <c r="C92" s="6" t="s">
        <v>191</v>
      </c>
      <c r="D92" s="9" t="s">
        <v>8</v>
      </c>
      <c r="E92" s="43" t="s">
        <v>8</v>
      </c>
      <c r="F92" s="96" t="s">
        <v>8</v>
      </c>
      <c r="G92" s="96" t="s">
        <v>8</v>
      </c>
    </row>
    <row r="93" spans="1:9" s="12" customFormat="1" ht="30" customHeight="1">
      <c r="A93" s="35">
        <f t="shared" si="9"/>
        <v>80</v>
      </c>
      <c r="B93" s="10" t="s">
        <v>192</v>
      </c>
      <c r="C93" s="8" t="s">
        <v>193</v>
      </c>
      <c r="D93" s="10" t="s">
        <v>8</v>
      </c>
      <c r="E93" s="41" t="s">
        <v>8</v>
      </c>
      <c r="F93" s="97" t="s">
        <v>8</v>
      </c>
      <c r="G93" s="97" t="s">
        <v>8</v>
      </c>
    </row>
    <row r="94" spans="1:9" s="12" customFormat="1" ht="30" customHeight="1">
      <c r="A94" s="35">
        <f t="shared" si="9"/>
        <v>81</v>
      </c>
      <c r="B94" s="10"/>
      <c r="C94" s="8" t="s">
        <v>194</v>
      </c>
      <c r="D94" s="10" t="s">
        <v>150</v>
      </c>
      <c r="E94" s="41">
        <v>3776</v>
      </c>
      <c r="F94" s="87"/>
      <c r="G94" s="86">
        <f t="shared" ref="G94:G97" si="16">ROUND(F94*E94,2)</f>
        <v>0</v>
      </c>
    </row>
    <row r="95" spans="1:9" s="12" customFormat="1" ht="30" customHeight="1">
      <c r="A95" s="35">
        <f t="shared" si="9"/>
        <v>82</v>
      </c>
      <c r="B95" s="10"/>
      <c r="C95" s="8" t="s">
        <v>306</v>
      </c>
      <c r="D95" s="10" t="s">
        <v>24</v>
      </c>
      <c r="E95" s="41">
        <v>510</v>
      </c>
      <c r="F95" s="87"/>
      <c r="G95" s="86">
        <f t="shared" si="16"/>
        <v>0</v>
      </c>
    </row>
    <row r="96" spans="1:9" s="12" customFormat="1" ht="30" customHeight="1">
      <c r="A96" s="35">
        <f t="shared" si="9"/>
        <v>83</v>
      </c>
      <c r="B96" s="10"/>
      <c r="C96" s="8" t="s">
        <v>305</v>
      </c>
      <c r="D96" s="10" t="s">
        <v>150</v>
      </c>
      <c r="E96" s="41">
        <v>35</v>
      </c>
      <c r="F96" s="87"/>
      <c r="G96" s="86">
        <f t="shared" si="16"/>
        <v>0</v>
      </c>
    </row>
    <row r="97" spans="1:7" s="12" customFormat="1" ht="30" customHeight="1">
      <c r="A97" s="35">
        <f t="shared" si="9"/>
        <v>84</v>
      </c>
      <c r="B97" s="10"/>
      <c r="C97" s="8" t="s">
        <v>304</v>
      </c>
      <c r="D97" s="10" t="s">
        <v>150</v>
      </c>
      <c r="E97" s="41">
        <v>25</v>
      </c>
      <c r="F97" s="87"/>
      <c r="G97" s="86">
        <f t="shared" si="16"/>
        <v>0</v>
      </c>
    </row>
    <row r="98" spans="1:7" s="12" customFormat="1" ht="30" customHeight="1">
      <c r="A98" s="35">
        <f t="shared" si="9"/>
        <v>85</v>
      </c>
      <c r="B98" s="10" t="s">
        <v>195</v>
      </c>
      <c r="C98" s="8" t="s">
        <v>303</v>
      </c>
      <c r="D98" s="10" t="s">
        <v>8</v>
      </c>
      <c r="E98" s="41" t="s">
        <v>8</v>
      </c>
      <c r="F98" s="97" t="s">
        <v>8</v>
      </c>
      <c r="G98" s="97" t="s">
        <v>8</v>
      </c>
    </row>
    <row r="99" spans="1:7" s="12" customFormat="1" ht="30" customHeight="1">
      <c r="A99" s="35">
        <f t="shared" si="9"/>
        <v>86</v>
      </c>
      <c r="B99" s="10"/>
      <c r="C99" s="7" t="s">
        <v>196</v>
      </c>
      <c r="D99" s="10" t="s">
        <v>24</v>
      </c>
      <c r="E99" s="41">
        <v>63</v>
      </c>
      <c r="F99" s="87"/>
      <c r="G99" s="86">
        <f t="shared" ref="G99" si="17">ROUND(F99*E99,2)</f>
        <v>0</v>
      </c>
    </row>
    <row r="100" spans="1:7" s="12" customFormat="1" ht="30" customHeight="1">
      <c r="A100" s="28">
        <f t="shared" si="9"/>
        <v>87</v>
      </c>
      <c r="B100" s="9" t="s">
        <v>197</v>
      </c>
      <c r="C100" s="6" t="s">
        <v>198</v>
      </c>
      <c r="D100" s="9" t="s">
        <v>8</v>
      </c>
      <c r="E100" s="43" t="s">
        <v>8</v>
      </c>
      <c r="F100" s="96" t="s">
        <v>8</v>
      </c>
      <c r="G100" s="96" t="s">
        <v>8</v>
      </c>
    </row>
    <row r="101" spans="1:7" s="12" customFormat="1" ht="30" customHeight="1">
      <c r="A101" s="35">
        <f t="shared" si="9"/>
        <v>88</v>
      </c>
      <c r="B101" s="10" t="s">
        <v>366</v>
      </c>
      <c r="C101" s="8" t="s">
        <v>199</v>
      </c>
      <c r="D101" s="10" t="s">
        <v>8</v>
      </c>
      <c r="E101" s="41" t="s">
        <v>8</v>
      </c>
      <c r="F101" s="97" t="s">
        <v>8</v>
      </c>
      <c r="G101" s="97" t="s">
        <v>8</v>
      </c>
    </row>
    <row r="102" spans="1:7" s="12" customFormat="1" ht="30" customHeight="1">
      <c r="A102" s="35">
        <f t="shared" si="9"/>
        <v>89</v>
      </c>
      <c r="B102" s="10"/>
      <c r="C102" s="8" t="s">
        <v>302</v>
      </c>
      <c r="D102" s="10" t="s">
        <v>150</v>
      </c>
      <c r="E102" s="41">
        <v>163.4</v>
      </c>
      <c r="F102" s="87"/>
      <c r="G102" s="86">
        <f t="shared" ref="G102:G105" si="18">ROUND(F102*E102,2)</f>
        <v>0</v>
      </c>
    </row>
    <row r="103" spans="1:7" s="12" customFormat="1" ht="30" customHeight="1">
      <c r="A103" s="35">
        <f t="shared" si="9"/>
        <v>90</v>
      </c>
      <c r="B103" s="10"/>
      <c r="C103" s="8" t="s">
        <v>301</v>
      </c>
      <c r="D103" s="10" t="s">
        <v>150</v>
      </c>
      <c r="E103" s="41">
        <v>217.1</v>
      </c>
      <c r="F103" s="87"/>
      <c r="G103" s="86">
        <f t="shared" si="18"/>
        <v>0</v>
      </c>
    </row>
    <row r="104" spans="1:7" s="12" customFormat="1" ht="30" customHeight="1">
      <c r="A104" s="35">
        <f t="shared" si="9"/>
        <v>91</v>
      </c>
      <c r="B104" s="10"/>
      <c r="C104" s="8" t="s">
        <v>300</v>
      </c>
      <c r="D104" s="10" t="s">
        <v>150</v>
      </c>
      <c r="E104" s="41">
        <v>30.4</v>
      </c>
      <c r="F104" s="87"/>
      <c r="G104" s="86">
        <f t="shared" si="18"/>
        <v>0</v>
      </c>
    </row>
    <row r="105" spans="1:7" s="12" customFormat="1" ht="30" customHeight="1">
      <c r="A105" s="35">
        <f t="shared" si="9"/>
        <v>92</v>
      </c>
      <c r="B105" s="10"/>
      <c r="C105" s="8" t="s">
        <v>299</v>
      </c>
      <c r="D105" s="10" t="s">
        <v>150</v>
      </c>
      <c r="E105" s="41">
        <v>63.6</v>
      </c>
      <c r="F105" s="87"/>
      <c r="G105" s="86">
        <f t="shared" si="18"/>
        <v>0</v>
      </c>
    </row>
    <row r="106" spans="1:7" s="12" customFormat="1" ht="30" customHeight="1">
      <c r="A106" s="35">
        <f t="shared" si="9"/>
        <v>93</v>
      </c>
      <c r="B106" s="10" t="s">
        <v>200</v>
      </c>
      <c r="C106" s="8" t="s">
        <v>201</v>
      </c>
      <c r="D106" s="10" t="s">
        <v>8</v>
      </c>
      <c r="E106" s="41" t="s">
        <v>8</v>
      </c>
      <c r="F106" s="97" t="s">
        <v>8</v>
      </c>
      <c r="G106" s="97" t="s">
        <v>8</v>
      </c>
    </row>
    <row r="107" spans="1:7" s="12" customFormat="1" ht="30" customHeight="1">
      <c r="A107" s="35">
        <f t="shared" si="9"/>
        <v>94</v>
      </c>
      <c r="B107" s="10"/>
      <c r="C107" s="7" t="s">
        <v>441</v>
      </c>
      <c r="D107" s="10" t="s">
        <v>41</v>
      </c>
      <c r="E107" s="41">
        <v>44</v>
      </c>
      <c r="F107" s="87"/>
      <c r="G107" s="86">
        <f t="shared" ref="G107:G119" si="19">ROUND(F107*E107,2)</f>
        <v>0</v>
      </c>
    </row>
    <row r="108" spans="1:7" s="12" customFormat="1" ht="30" customHeight="1">
      <c r="A108" s="35">
        <f t="shared" si="9"/>
        <v>95</v>
      </c>
      <c r="B108" s="10"/>
      <c r="C108" s="7" t="s">
        <v>445</v>
      </c>
      <c r="D108" s="10" t="s">
        <v>41</v>
      </c>
      <c r="E108" s="41">
        <v>28</v>
      </c>
      <c r="F108" s="87"/>
      <c r="G108" s="86">
        <f t="shared" si="19"/>
        <v>0</v>
      </c>
    </row>
    <row r="109" spans="1:7" s="12" customFormat="1" ht="30" customHeight="1">
      <c r="A109" s="35">
        <f t="shared" si="9"/>
        <v>96</v>
      </c>
      <c r="B109" s="10"/>
      <c r="C109" s="7" t="s">
        <v>442</v>
      </c>
      <c r="D109" s="10" t="s">
        <v>41</v>
      </c>
      <c r="E109" s="41">
        <v>2</v>
      </c>
      <c r="F109" s="87"/>
      <c r="G109" s="86">
        <f t="shared" si="19"/>
        <v>0</v>
      </c>
    </row>
    <row r="110" spans="1:7" s="12" customFormat="1" ht="30" customHeight="1">
      <c r="A110" s="35">
        <f t="shared" si="9"/>
        <v>97</v>
      </c>
      <c r="B110" s="10"/>
      <c r="C110" s="8" t="s">
        <v>365</v>
      </c>
      <c r="D110" s="10" t="s">
        <v>41</v>
      </c>
      <c r="E110" s="41">
        <v>4</v>
      </c>
      <c r="F110" s="87"/>
      <c r="G110" s="86">
        <f t="shared" si="19"/>
        <v>0</v>
      </c>
    </row>
    <row r="111" spans="1:7" s="12" customFormat="1" ht="30" customHeight="1">
      <c r="A111" s="35">
        <f t="shared" si="9"/>
        <v>98</v>
      </c>
      <c r="B111" s="10"/>
      <c r="C111" s="8" t="s">
        <v>364</v>
      </c>
      <c r="D111" s="10" t="s">
        <v>41</v>
      </c>
      <c r="E111" s="41">
        <v>8</v>
      </c>
      <c r="F111" s="87"/>
      <c r="G111" s="86">
        <f t="shared" si="19"/>
        <v>0</v>
      </c>
    </row>
    <row r="112" spans="1:7" s="12" customFormat="1" ht="30" customHeight="1">
      <c r="A112" s="35">
        <f t="shared" si="9"/>
        <v>99</v>
      </c>
      <c r="B112" s="10"/>
      <c r="C112" s="8" t="s">
        <v>363</v>
      </c>
      <c r="D112" s="10" t="s">
        <v>41</v>
      </c>
      <c r="E112" s="41">
        <v>10</v>
      </c>
      <c r="F112" s="87"/>
      <c r="G112" s="86">
        <f t="shared" si="19"/>
        <v>0</v>
      </c>
    </row>
    <row r="113" spans="1:7" s="12" customFormat="1" ht="30" customHeight="1">
      <c r="A113" s="35">
        <f t="shared" si="9"/>
        <v>100</v>
      </c>
      <c r="B113" s="10"/>
      <c r="C113" s="8" t="s">
        <v>362</v>
      </c>
      <c r="D113" s="10" t="s">
        <v>41</v>
      </c>
      <c r="E113" s="41">
        <v>12</v>
      </c>
      <c r="F113" s="87"/>
      <c r="G113" s="86">
        <f t="shared" si="19"/>
        <v>0</v>
      </c>
    </row>
    <row r="114" spans="1:7" s="12" customFormat="1" ht="30" customHeight="1">
      <c r="A114" s="35">
        <f t="shared" si="9"/>
        <v>101</v>
      </c>
      <c r="B114" s="10"/>
      <c r="C114" s="8" t="s">
        <v>361</v>
      </c>
      <c r="D114" s="10" t="s">
        <v>41</v>
      </c>
      <c r="E114" s="41">
        <v>18</v>
      </c>
      <c r="F114" s="87"/>
      <c r="G114" s="86">
        <f t="shared" si="19"/>
        <v>0</v>
      </c>
    </row>
    <row r="115" spans="1:7" s="12" customFormat="1" ht="30" customHeight="1">
      <c r="A115" s="35">
        <f t="shared" si="9"/>
        <v>102</v>
      </c>
      <c r="B115" s="10"/>
      <c r="C115" s="8" t="s">
        <v>360</v>
      </c>
      <c r="D115" s="10" t="s">
        <v>41</v>
      </c>
      <c r="E115" s="41">
        <v>3</v>
      </c>
      <c r="F115" s="87"/>
      <c r="G115" s="86">
        <f t="shared" si="19"/>
        <v>0</v>
      </c>
    </row>
    <row r="116" spans="1:7" s="12" customFormat="1" ht="30" customHeight="1">
      <c r="A116" s="35">
        <f t="shared" si="9"/>
        <v>103</v>
      </c>
      <c r="B116" s="10"/>
      <c r="C116" s="8" t="s">
        <v>297</v>
      </c>
      <c r="D116" s="10" t="s">
        <v>41</v>
      </c>
      <c r="E116" s="41">
        <v>2</v>
      </c>
      <c r="F116" s="87"/>
      <c r="G116" s="86">
        <f t="shared" si="19"/>
        <v>0</v>
      </c>
    </row>
    <row r="117" spans="1:7" s="12" customFormat="1" ht="30" customHeight="1">
      <c r="A117" s="35">
        <f t="shared" si="9"/>
        <v>104</v>
      </c>
      <c r="B117" s="10"/>
      <c r="C117" s="8" t="s">
        <v>298</v>
      </c>
      <c r="D117" s="10" t="s">
        <v>41</v>
      </c>
      <c r="E117" s="41">
        <v>2</v>
      </c>
      <c r="F117" s="87"/>
      <c r="G117" s="86">
        <f t="shared" si="19"/>
        <v>0</v>
      </c>
    </row>
    <row r="118" spans="1:7" s="12" customFormat="1" ht="30" customHeight="1">
      <c r="A118" s="35">
        <f t="shared" si="9"/>
        <v>105</v>
      </c>
      <c r="B118" s="10"/>
      <c r="C118" s="8" t="s">
        <v>295</v>
      </c>
      <c r="D118" s="10" t="s">
        <v>41</v>
      </c>
      <c r="E118" s="41">
        <v>2</v>
      </c>
      <c r="F118" s="87"/>
      <c r="G118" s="86">
        <f t="shared" si="19"/>
        <v>0</v>
      </c>
    </row>
    <row r="119" spans="1:7" s="12" customFormat="1" ht="30" customHeight="1">
      <c r="A119" s="35">
        <f t="shared" ref="A119:A133" si="20">A118+1</f>
        <v>106</v>
      </c>
      <c r="B119" s="10"/>
      <c r="C119" s="8" t="s">
        <v>296</v>
      </c>
      <c r="D119" s="10" t="s">
        <v>41</v>
      </c>
      <c r="E119" s="41">
        <v>4</v>
      </c>
      <c r="F119" s="87"/>
      <c r="G119" s="86">
        <f t="shared" si="19"/>
        <v>0</v>
      </c>
    </row>
    <row r="120" spans="1:7" s="12" customFormat="1" ht="30" customHeight="1">
      <c r="A120" s="35">
        <f t="shared" si="20"/>
        <v>107</v>
      </c>
      <c r="B120" s="10" t="s">
        <v>202</v>
      </c>
      <c r="C120" s="8" t="s">
        <v>294</v>
      </c>
      <c r="D120" s="10" t="s">
        <v>8</v>
      </c>
      <c r="E120" s="41" t="s">
        <v>8</v>
      </c>
      <c r="F120" s="97" t="s">
        <v>8</v>
      </c>
      <c r="G120" s="97" t="s">
        <v>8</v>
      </c>
    </row>
    <row r="121" spans="1:7" s="12" customFormat="1" ht="30" customHeight="1">
      <c r="A121" s="35">
        <f t="shared" si="20"/>
        <v>108</v>
      </c>
      <c r="B121" s="10"/>
      <c r="C121" s="7" t="s">
        <v>293</v>
      </c>
      <c r="D121" s="10" t="s">
        <v>24</v>
      </c>
      <c r="E121" s="41">
        <v>287</v>
      </c>
      <c r="F121" s="87"/>
      <c r="G121" s="86">
        <f t="shared" si="12"/>
        <v>0</v>
      </c>
    </row>
    <row r="122" spans="1:7" s="12" customFormat="1" ht="45" customHeight="1">
      <c r="A122" s="35">
        <f t="shared" si="20"/>
        <v>109</v>
      </c>
      <c r="B122" s="10" t="s">
        <v>359</v>
      </c>
      <c r="C122" s="7" t="s">
        <v>589</v>
      </c>
      <c r="D122" s="10" t="s">
        <v>11</v>
      </c>
      <c r="E122" s="41">
        <v>1</v>
      </c>
      <c r="F122" s="87"/>
      <c r="G122" s="86">
        <f t="shared" si="12"/>
        <v>0</v>
      </c>
    </row>
    <row r="123" spans="1:7" s="12" customFormat="1" ht="30" customHeight="1">
      <c r="A123" s="28">
        <f t="shared" si="20"/>
        <v>110</v>
      </c>
      <c r="B123" s="9" t="s">
        <v>203</v>
      </c>
      <c r="C123" s="6" t="s">
        <v>204</v>
      </c>
      <c r="D123" s="9" t="s">
        <v>8</v>
      </c>
      <c r="E123" s="43" t="s">
        <v>8</v>
      </c>
      <c r="F123" s="96" t="s">
        <v>8</v>
      </c>
      <c r="G123" s="96" t="s">
        <v>8</v>
      </c>
    </row>
    <row r="124" spans="1:7" s="12" customFormat="1" ht="30" customHeight="1">
      <c r="A124" s="35">
        <f t="shared" si="20"/>
        <v>111</v>
      </c>
      <c r="B124" s="10" t="s">
        <v>205</v>
      </c>
      <c r="C124" s="8" t="s">
        <v>206</v>
      </c>
      <c r="D124" s="10" t="s">
        <v>8</v>
      </c>
      <c r="E124" s="41" t="s">
        <v>8</v>
      </c>
      <c r="F124" s="97" t="s">
        <v>8</v>
      </c>
      <c r="G124" s="97" t="s">
        <v>8</v>
      </c>
    </row>
    <row r="125" spans="1:7" s="12" customFormat="1" ht="30" customHeight="1">
      <c r="A125" s="35">
        <f t="shared" si="20"/>
        <v>112</v>
      </c>
      <c r="B125" s="10"/>
      <c r="C125" s="7" t="s">
        <v>291</v>
      </c>
      <c r="D125" s="10" t="s">
        <v>24</v>
      </c>
      <c r="E125" s="41">
        <v>2255</v>
      </c>
      <c r="F125" s="87"/>
      <c r="G125" s="86">
        <f t="shared" ref="G125:G127" si="21">ROUND(F125*E125,2)</f>
        <v>0</v>
      </c>
    </row>
    <row r="126" spans="1:7" s="12" customFormat="1" ht="30" customHeight="1">
      <c r="A126" s="35">
        <f t="shared" si="20"/>
        <v>113</v>
      </c>
      <c r="B126" s="10"/>
      <c r="C126" s="7" t="s">
        <v>292</v>
      </c>
      <c r="D126" s="10" t="s">
        <v>24</v>
      </c>
      <c r="E126" s="41">
        <v>1079</v>
      </c>
      <c r="F126" s="87"/>
      <c r="G126" s="86">
        <f t="shared" si="21"/>
        <v>0</v>
      </c>
    </row>
    <row r="127" spans="1:7" s="12" customFormat="1" ht="30" customHeight="1">
      <c r="A127" s="35">
        <f t="shared" si="20"/>
        <v>114</v>
      </c>
      <c r="B127" s="10"/>
      <c r="C127" s="7" t="s">
        <v>639</v>
      </c>
      <c r="D127" s="10" t="s">
        <v>24</v>
      </c>
      <c r="E127" s="41">
        <v>978</v>
      </c>
      <c r="F127" s="87"/>
      <c r="G127" s="86">
        <f t="shared" si="21"/>
        <v>0</v>
      </c>
    </row>
    <row r="128" spans="1:7" s="12" customFormat="1" ht="30" customHeight="1">
      <c r="A128" s="35">
        <f t="shared" si="20"/>
        <v>115</v>
      </c>
      <c r="B128" s="10" t="s">
        <v>207</v>
      </c>
      <c r="C128" s="8" t="s">
        <v>208</v>
      </c>
      <c r="D128" s="10" t="s">
        <v>8</v>
      </c>
      <c r="E128" s="41" t="s">
        <v>8</v>
      </c>
      <c r="F128" s="97" t="s">
        <v>8</v>
      </c>
      <c r="G128" s="97" t="s">
        <v>8</v>
      </c>
    </row>
    <row r="129" spans="1:7" s="12" customFormat="1" ht="30" customHeight="1">
      <c r="A129" s="35">
        <f t="shared" si="20"/>
        <v>116</v>
      </c>
      <c r="B129" s="10"/>
      <c r="C129" s="7" t="s">
        <v>291</v>
      </c>
      <c r="D129" s="10" t="s">
        <v>24</v>
      </c>
      <c r="E129" s="41">
        <v>537</v>
      </c>
      <c r="F129" s="87"/>
      <c r="G129" s="86">
        <f t="shared" ref="G129:G131" si="22">ROUND(F129*E129,2)</f>
        <v>0</v>
      </c>
    </row>
    <row r="130" spans="1:7" s="12" customFormat="1" ht="30" customHeight="1">
      <c r="A130" s="35">
        <f t="shared" si="20"/>
        <v>117</v>
      </c>
      <c r="B130" s="10" t="s">
        <v>209</v>
      </c>
      <c r="C130" s="8" t="s">
        <v>210</v>
      </c>
      <c r="D130" s="10" t="s">
        <v>24</v>
      </c>
      <c r="E130" s="41">
        <v>4052</v>
      </c>
      <c r="F130" s="87"/>
      <c r="G130" s="86">
        <f t="shared" si="22"/>
        <v>0</v>
      </c>
    </row>
    <row r="131" spans="1:7" s="12" customFormat="1" ht="30" customHeight="1">
      <c r="A131" s="35">
        <f t="shared" si="20"/>
        <v>118</v>
      </c>
      <c r="B131" s="10" t="s">
        <v>290</v>
      </c>
      <c r="C131" s="8" t="s">
        <v>358</v>
      </c>
      <c r="D131" s="10" t="s">
        <v>24</v>
      </c>
      <c r="E131" s="41">
        <v>3679</v>
      </c>
      <c r="F131" s="87"/>
      <c r="G131" s="86">
        <f t="shared" si="22"/>
        <v>0</v>
      </c>
    </row>
    <row r="132" spans="1:7" s="12" customFormat="1" ht="30" customHeight="1">
      <c r="A132" s="28">
        <f t="shared" si="20"/>
        <v>119</v>
      </c>
      <c r="B132" s="9" t="s">
        <v>211</v>
      </c>
      <c r="C132" s="6" t="s">
        <v>212</v>
      </c>
      <c r="D132" s="9" t="s">
        <v>8</v>
      </c>
      <c r="E132" s="43" t="s">
        <v>8</v>
      </c>
      <c r="F132" s="96" t="s">
        <v>8</v>
      </c>
      <c r="G132" s="96" t="s">
        <v>8</v>
      </c>
    </row>
    <row r="133" spans="1:7" s="12" customFormat="1" ht="30" customHeight="1">
      <c r="A133" s="35">
        <f t="shared" si="20"/>
        <v>120</v>
      </c>
      <c r="B133" s="10" t="s">
        <v>213</v>
      </c>
      <c r="C133" s="8" t="s">
        <v>214</v>
      </c>
      <c r="D133" s="10" t="s">
        <v>150</v>
      </c>
      <c r="E133" s="41">
        <v>1696</v>
      </c>
      <c r="F133" s="87"/>
      <c r="G133" s="86">
        <f t="shared" ref="G133" si="23">ROUND(F133*E133,2)</f>
        <v>0</v>
      </c>
    </row>
    <row r="134" spans="1:7">
      <c r="A134" s="178" t="s">
        <v>571</v>
      </c>
      <c r="B134" s="178"/>
      <c r="C134" s="178"/>
      <c r="D134" s="178"/>
      <c r="E134" s="178"/>
      <c r="F134" s="178"/>
      <c r="G134" s="85">
        <f>ROUND(SUM(G6:G133),2)</f>
        <v>0</v>
      </c>
    </row>
  </sheetData>
  <mergeCells count="10">
    <mergeCell ref="A1:G1"/>
    <mergeCell ref="A134:F134"/>
    <mergeCell ref="B3:G3"/>
    <mergeCell ref="F4:F5"/>
    <mergeCell ref="G4:G5"/>
    <mergeCell ref="A2:G2"/>
    <mergeCell ref="A4:A5"/>
    <mergeCell ref="B4:B5"/>
    <mergeCell ref="C4:C5"/>
    <mergeCell ref="D4:E4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1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zoomScaleNormal="100" zoomScaleSheetLayoutView="120" workbookViewId="0">
      <selection sqref="A1:G1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140625" style="91" customWidth="1"/>
    <col min="7" max="7" width="12.85546875" style="91" customWidth="1"/>
    <col min="8" max="16384" width="9.140625" style="1"/>
  </cols>
  <sheetData>
    <row r="1" spans="1:7" ht="22.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62.2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30" customHeight="1">
      <c r="A3" s="152" t="s">
        <v>608</v>
      </c>
      <c r="B3" s="179" t="s">
        <v>218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0"/>
      <c r="G5" s="190"/>
    </row>
    <row r="6" spans="1:7" ht="30" customHeight="1">
      <c r="A6" s="35">
        <v>1</v>
      </c>
      <c r="B6" s="28" t="s">
        <v>6</v>
      </c>
      <c r="C6" s="27" t="s">
        <v>7</v>
      </c>
      <c r="D6" s="28" t="s">
        <v>8</v>
      </c>
      <c r="E6" s="46" t="s">
        <v>8</v>
      </c>
      <c r="F6" s="94" t="s">
        <v>8</v>
      </c>
      <c r="G6" s="94" t="s">
        <v>8</v>
      </c>
    </row>
    <row r="7" spans="1:7" ht="30" customHeight="1">
      <c r="A7" s="35">
        <f t="shared" ref="A7:A63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  <c r="F7" s="94" t="s">
        <v>8</v>
      </c>
      <c r="G7" s="94" t="s">
        <v>8</v>
      </c>
    </row>
    <row r="8" spans="1:7" ht="30" customHeight="1">
      <c r="A8" s="35">
        <f t="shared" si="0"/>
        <v>3</v>
      </c>
      <c r="B8" s="36"/>
      <c r="C8" s="29" t="s">
        <v>339</v>
      </c>
      <c r="D8" s="30" t="s">
        <v>11</v>
      </c>
      <c r="E8" s="30">
        <v>1</v>
      </c>
      <c r="F8" s="95"/>
      <c r="G8" s="86">
        <f t="shared" ref="G8" si="1">ROUND(F8*E8,2)</f>
        <v>0</v>
      </c>
    </row>
    <row r="9" spans="1:7" ht="30" customHeight="1">
      <c r="A9" s="35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  <c r="F9" s="94" t="s">
        <v>8</v>
      </c>
      <c r="G9" s="94" t="s">
        <v>8</v>
      </c>
    </row>
    <row r="10" spans="1:7" ht="30" customHeight="1">
      <c r="A10" s="35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  <c r="F10" s="96" t="s">
        <v>8</v>
      </c>
      <c r="G10" s="96" t="s">
        <v>8</v>
      </c>
    </row>
    <row r="11" spans="1:7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9.26</v>
      </c>
      <c r="F11" s="97"/>
      <c r="G11" s="86">
        <f t="shared" ref="G11:G13" si="2">ROUND(F11*E11,2)</f>
        <v>0</v>
      </c>
    </row>
    <row r="12" spans="1:7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9.26</v>
      </c>
      <c r="F12" s="97"/>
      <c r="G12" s="86">
        <f t="shared" si="2"/>
        <v>0</v>
      </c>
    </row>
    <row r="13" spans="1:7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18.52</v>
      </c>
      <c r="F13" s="97"/>
      <c r="G13" s="86">
        <f t="shared" si="2"/>
        <v>0</v>
      </c>
    </row>
    <row r="14" spans="1:7" ht="30" customHeight="1">
      <c r="A14" s="35">
        <f t="shared" si="0"/>
        <v>9</v>
      </c>
      <c r="B14" s="28" t="s">
        <v>32</v>
      </c>
      <c r="C14" s="27" t="s">
        <v>33</v>
      </c>
      <c r="D14" s="28" t="s">
        <v>8</v>
      </c>
      <c r="E14" s="46" t="s">
        <v>8</v>
      </c>
      <c r="F14" s="94"/>
      <c r="G14" s="94"/>
    </row>
    <row r="15" spans="1:7" ht="30" customHeight="1">
      <c r="A15" s="35">
        <f t="shared" si="0"/>
        <v>10</v>
      </c>
      <c r="B15" s="9" t="s">
        <v>34</v>
      </c>
      <c r="C15" s="6" t="s">
        <v>35</v>
      </c>
      <c r="D15" s="9" t="s">
        <v>8</v>
      </c>
      <c r="E15" s="43" t="s">
        <v>8</v>
      </c>
      <c r="F15" s="96" t="s">
        <v>8</v>
      </c>
      <c r="G15" s="96" t="s">
        <v>8</v>
      </c>
    </row>
    <row r="16" spans="1:7" ht="30" customHeight="1">
      <c r="A16" s="35">
        <f t="shared" si="0"/>
        <v>11</v>
      </c>
      <c r="B16" s="10" t="s">
        <v>36</v>
      </c>
      <c r="C16" s="8" t="s">
        <v>37</v>
      </c>
      <c r="D16" s="10" t="s">
        <v>38</v>
      </c>
      <c r="E16" s="41">
        <v>7468.8</v>
      </c>
      <c r="F16" s="97"/>
      <c r="G16" s="86">
        <f t="shared" ref="G16:G17" si="3">ROUND(F16*E16,2)</f>
        <v>0</v>
      </c>
    </row>
    <row r="17" spans="1:7" ht="30" customHeight="1">
      <c r="A17" s="35">
        <f t="shared" si="0"/>
        <v>12</v>
      </c>
      <c r="B17" s="10" t="s">
        <v>39</v>
      </c>
      <c r="C17" s="8" t="s">
        <v>40</v>
      </c>
      <c r="D17" s="10" t="s">
        <v>41</v>
      </c>
      <c r="E17" s="41">
        <v>28</v>
      </c>
      <c r="F17" s="97"/>
      <c r="G17" s="86">
        <f t="shared" si="3"/>
        <v>0</v>
      </c>
    </row>
    <row r="18" spans="1:7" ht="30" customHeight="1">
      <c r="A18" s="35">
        <f>A17+1</f>
        <v>13</v>
      </c>
      <c r="B18" s="28" t="s">
        <v>45</v>
      </c>
      <c r="C18" s="27" t="s">
        <v>46</v>
      </c>
      <c r="D18" s="28" t="s">
        <v>8</v>
      </c>
      <c r="E18" s="46" t="s">
        <v>8</v>
      </c>
      <c r="F18" s="94" t="s">
        <v>8</v>
      </c>
      <c r="G18" s="94" t="s">
        <v>8</v>
      </c>
    </row>
    <row r="19" spans="1:7" ht="30" customHeight="1">
      <c r="A19" s="35">
        <f t="shared" si="0"/>
        <v>14</v>
      </c>
      <c r="B19" s="9" t="s">
        <v>47</v>
      </c>
      <c r="C19" s="6" t="s">
        <v>48</v>
      </c>
      <c r="D19" s="9" t="s">
        <v>8</v>
      </c>
      <c r="E19" s="43" t="s">
        <v>8</v>
      </c>
      <c r="F19" s="96" t="s">
        <v>8</v>
      </c>
      <c r="G19" s="96" t="s">
        <v>8</v>
      </c>
    </row>
    <row r="20" spans="1:7" ht="30" customHeight="1">
      <c r="A20" s="35">
        <f t="shared" si="0"/>
        <v>15</v>
      </c>
      <c r="B20" s="9"/>
      <c r="C20" s="7" t="s">
        <v>143</v>
      </c>
      <c r="D20" s="10" t="s">
        <v>149</v>
      </c>
      <c r="E20" s="41">
        <v>1.4</v>
      </c>
      <c r="F20" s="97"/>
      <c r="G20" s="86">
        <f t="shared" ref="G20:G23" si="4">ROUND(F20*E20,2)</f>
        <v>0</v>
      </c>
    </row>
    <row r="21" spans="1:7" ht="30" customHeight="1">
      <c r="A21" s="35">
        <f t="shared" si="0"/>
        <v>16</v>
      </c>
      <c r="B21" s="10"/>
      <c r="C21" s="7" t="s">
        <v>147</v>
      </c>
      <c r="D21" s="10" t="s">
        <v>149</v>
      </c>
      <c r="E21" s="41">
        <v>7.5</v>
      </c>
      <c r="F21" s="97"/>
      <c r="G21" s="86">
        <f t="shared" si="4"/>
        <v>0</v>
      </c>
    </row>
    <row r="22" spans="1:7" ht="30" customHeight="1">
      <c r="A22" s="35">
        <f t="shared" si="0"/>
        <v>17</v>
      </c>
      <c r="B22" s="10"/>
      <c r="C22" s="7" t="s">
        <v>216</v>
      </c>
      <c r="D22" s="10" t="s">
        <v>149</v>
      </c>
      <c r="E22" s="41">
        <v>10</v>
      </c>
      <c r="F22" s="97"/>
      <c r="G22" s="86">
        <f t="shared" si="4"/>
        <v>0</v>
      </c>
    </row>
    <row r="23" spans="1:7" ht="30" customHeight="1">
      <c r="A23" s="35">
        <f t="shared" si="0"/>
        <v>18</v>
      </c>
      <c r="B23" s="10"/>
      <c r="C23" s="7" t="s">
        <v>152</v>
      </c>
      <c r="D23" s="10" t="s">
        <v>149</v>
      </c>
      <c r="E23" s="41">
        <v>17</v>
      </c>
      <c r="F23" s="97"/>
      <c r="G23" s="86">
        <f t="shared" si="4"/>
        <v>0</v>
      </c>
    </row>
    <row r="24" spans="1:7" ht="30" customHeight="1">
      <c r="A24" s="35">
        <f t="shared" si="0"/>
        <v>19</v>
      </c>
      <c r="B24" s="9" t="s">
        <v>49</v>
      </c>
      <c r="C24" s="6" t="s">
        <v>50</v>
      </c>
      <c r="D24" s="9" t="s">
        <v>8</v>
      </c>
      <c r="E24" s="43" t="s">
        <v>8</v>
      </c>
      <c r="F24" s="96" t="s">
        <v>8</v>
      </c>
      <c r="G24" s="96" t="s">
        <v>8</v>
      </c>
    </row>
    <row r="25" spans="1:7" ht="30" customHeight="1">
      <c r="A25" s="35">
        <f t="shared" si="0"/>
        <v>20</v>
      </c>
      <c r="B25" s="10"/>
      <c r="C25" s="8" t="s">
        <v>336</v>
      </c>
      <c r="D25" s="10" t="s">
        <v>149</v>
      </c>
      <c r="E25" s="41">
        <v>1.24</v>
      </c>
      <c r="F25" s="97"/>
      <c r="G25" s="86">
        <f t="shared" ref="G25" si="5">ROUND(F25*E25,2)</f>
        <v>0</v>
      </c>
    </row>
    <row r="26" spans="1:7" ht="30" customHeight="1">
      <c r="A26" s="35">
        <f>A25+1</f>
        <v>21</v>
      </c>
      <c r="B26" s="28" t="s">
        <v>55</v>
      </c>
      <c r="C26" s="27" t="s">
        <v>56</v>
      </c>
      <c r="D26" s="28" t="s">
        <v>8</v>
      </c>
      <c r="E26" s="46" t="s">
        <v>8</v>
      </c>
      <c r="F26" s="94" t="s">
        <v>8</v>
      </c>
      <c r="G26" s="94" t="s">
        <v>8</v>
      </c>
    </row>
    <row r="27" spans="1:7" ht="30" customHeight="1">
      <c r="A27" s="35">
        <f t="shared" si="0"/>
        <v>22</v>
      </c>
      <c r="B27" s="9" t="s">
        <v>57</v>
      </c>
      <c r="C27" s="6" t="s">
        <v>58</v>
      </c>
      <c r="D27" s="9" t="s">
        <v>8</v>
      </c>
      <c r="E27" s="43" t="s">
        <v>8</v>
      </c>
      <c r="F27" s="96" t="s">
        <v>8</v>
      </c>
      <c r="G27" s="96" t="s">
        <v>8</v>
      </c>
    </row>
    <row r="28" spans="1:7" ht="30" customHeight="1">
      <c r="A28" s="35">
        <f t="shared" si="0"/>
        <v>23</v>
      </c>
      <c r="B28" s="10" t="s">
        <v>59</v>
      </c>
      <c r="C28" s="8" t="s">
        <v>60</v>
      </c>
      <c r="D28" s="10" t="s">
        <v>150</v>
      </c>
      <c r="E28" s="47">
        <v>32</v>
      </c>
      <c r="F28" s="98"/>
      <c r="G28" s="86">
        <f t="shared" ref="G28" si="6">ROUND(F28*E28,2)</f>
        <v>0</v>
      </c>
    </row>
    <row r="29" spans="1:7" ht="30" customHeight="1">
      <c r="A29" s="35">
        <f t="shared" si="0"/>
        <v>24</v>
      </c>
      <c r="B29" s="9" t="s">
        <v>61</v>
      </c>
      <c r="C29" s="6" t="s">
        <v>62</v>
      </c>
      <c r="D29" s="9" t="s">
        <v>8</v>
      </c>
      <c r="E29" s="43" t="s">
        <v>8</v>
      </c>
      <c r="F29" s="96" t="s">
        <v>8</v>
      </c>
      <c r="G29" s="96" t="s">
        <v>8</v>
      </c>
    </row>
    <row r="30" spans="1:7" ht="30" customHeight="1">
      <c r="A30" s="35">
        <f t="shared" si="0"/>
        <v>25</v>
      </c>
      <c r="B30" s="10" t="s">
        <v>63</v>
      </c>
      <c r="C30" s="8" t="s">
        <v>64</v>
      </c>
      <c r="D30" s="10" t="s">
        <v>150</v>
      </c>
      <c r="E30" s="41">
        <f>70+2*2</f>
        <v>74</v>
      </c>
      <c r="F30" s="97"/>
      <c r="G30" s="86">
        <f t="shared" ref="G30" si="7">ROUND(F30*E30,2)</f>
        <v>0</v>
      </c>
    </row>
    <row r="31" spans="1:7" ht="30" customHeight="1">
      <c r="A31" s="35">
        <f t="shared" si="0"/>
        <v>26</v>
      </c>
      <c r="B31" s="9" t="s">
        <v>65</v>
      </c>
      <c r="C31" s="6" t="s">
        <v>66</v>
      </c>
      <c r="D31" s="9" t="s">
        <v>8</v>
      </c>
      <c r="E31" s="43" t="s">
        <v>8</v>
      </c>
      <c r="F31" s="96" t="s">
        <v>8</v>
      </c>
      <c r="G31" s="96" t="s">
        <v>8</v>
      </c>
    </row>
    <row r="32" spans="1:7" ht="30" customHeight="1">
      <c r="A32" s="35">
        <f t="shared" si="0"/>
        <v>27</v>
      </c>
      <c r="B32" s="10" t="s">
        <v>67</v>
      </c>
      <c r="C32" s="8" t="s">
        <v>68</v>
      </c>
      <c r="D32" s="10" t="s">
        <v>150</v>
      </c>
      <c r="E32" s="47">
        <v>44.1</v>
      </c>
      <c r="F32" s="98"/>
      <c r="G32" s="86">
        <f t="shared" ref="G32:G36" si="8">ROUND(F32*E32,2)</f>
        <v>0</v>
      </c>
    </row>
    <row r="33" spans="1:7" ht="49.5" customHeight="1">
      <c r="A33" s="35">
        <f t="shared" si="0"/>
        <v>28</v>
      </c>
      <c r="B33" s="10" t="s">
        <v>338</v>
      </c>
      <c r="C33" s="8" t="s">
        <v>337</v>
      </c>
      <c r="D33" s="10" t="s">
        <v>150</v>
      </c>
      <c r="E33" s="47">
        <v>44.1</v>
      </c>
      <c r="F33" s="98"/>
      <c r="G33" s="86">
        <f t="shared" si="8"/>
        <v>0</v>
      </c>
    </row>
    <row r="34" spans="1:7" ht="30" customHeight="1">
      <c r="A34" s="35">
        <f t="shared" si="0"/>
        <v>29</v>
      </c>
      <c r="B34" s="37" t="s">
        <v>69</v>
      </c>
      <c r="C34" s="31" t="s">
        <v>70</v>
      </c>
      <c r="D34" s="10" t="s">
        <v>150</v>
      </c>
      <c r="E34" s="47">
        <v>3.78</v>
      </c>
      <c r="F34" s="98"/>
      <c r="G34" s="86">
        <f t="shared" si="8"/>
        <v>0</v>
      </c>
    </row>
    <row r="35" spans="1:7" ht="30" customHeight="1">
      <c r="A35" s="35">
        <f t="shared" si="0"/>
        <v>30</v>
      </c>
      <c r="B35" s="37" t="s">
        <v>71</v>
      </c>
      <c r="C35" s="31" t="s">
        <v>72</v>
      </c>
      <c r="D35" s="10" t="s">
        <v>150</v>
      </c>
      <c r="E35" s="47">
        <v>35.409999999999997</v>
      </c>
      <c r="F35" s="98"/>
      <c r="G35" s="86">
        <f t="shared" si="8"/>
        <v>0</v>
      </c>
    </row>
    <row r="36" spans="1:7" ht="30" customHeight="1">
      <c r="A36" s="35">
        <f t="shared" si="0"/>
        <v>31</v>
      </c>
      <c r="B36" s="37" t="s">
        <v>76</v>
      </c>
      <c r="C36" s="31" t="s">
        <v>77</v>
      </c>
      <c r="D36" s="10" t="s">
        <v>150</v>
      </c>
      <c r="E36" s="41">
        <v>68</v>
      </c>
      <c r="F36" s="97"/>
      <c r="G36" s="86">
        <f t="shared" si="8"/>
        <v>0</v>
      </c>
    </row>
    <row r="37" spans="1:7" ht="30" customHeight="1">
      <c r="A37" s="35">
        <f t="shared" si="0"/>
        <v>32</v>
      </c>
      <c r="B37" s="28" t="s">
        <v>78</v>
      </c>
      <c r="C37" s="27" t="s">
        <v>79</v>
      </c>
      <c r="D37" s="28" t="s">
        <v>8</v>
      </c>
      <c r="E37" s="46" t="s">
        <v>8</v>
      </c>
      <c r="F37" s="94" t="s">
        <v>8</v>
      </c>
      <c r="G37" s="94" t="s">
        <v>8</v>
      </c>
    </row>
    <row r="38" spans="1:7" ht="30" customHeight="1">
      <c r="A38" s="35">
        <f t="shared" si="0"/>
        <v>33</v>
      </c>
      <c r="B38" s="9" t="s">
        <v>80</v>
      </c>
      <c r="C38" s="6" t="s">
        <v>81</v>
      </c>
      <c r="D38" s="9" t="s">
        <v>8</v>
      </c>
      <c r="E38" s="43" t="s">
        <v>8</v>
      </c>
      <c r="F38" s="96" t="s">
        <v>8</v>
      </c>
      <c r="G38" s="96" t="s">
        <v>8</v>
      </c>
    </row>
    <row r="39" spans="1:7" ht="30" customHeight="1">
      <c r="A39" s="35">
        <f t="shared" si="0"/>
        <v>34</v>
      </c>
      <c r="B39" s="10" t="s">
        <v>89</v>
      </c>
      <c r="C39" s="8" t="s">
        <v>90</v>
      </c>
      <c r="D39" s="10" t="s">
        <v>41</v>
      </c>
      <c r="E39" s="41">
        <v>4</v>
      </c>
      <c r="F39" s="97"/>
      <c r="G39" s="86">
        <f t="shared" ref="G39:G40" si="9">ROUND(F39*E39,2)</f>
        <v>0</v>
      </c>
    </row>
    <row r="40" spans="1:7" ht="30" customHeight="1">
      <c r="A40" s="35">
        <f t="shared" si="0"/>
        <v>35</v>
      </c>
      <c r="B40" s="10" t="s">
        <v>91</v>
      </c>
      <c r="C40" s="8" t="s">
        <v>92</v>
      </c>
      <c r="D40" s="10" t="s">
        <v>24</v>
      </c>
      <c r="E40" s="41">
        <v>42.6</v>
      </c>
      <c r="F40" s="97"/>
      <c r="G40" s="86">
        <f t="shared" si="9"/>
        <v>0</v>
      </c>
    </row>
    <row r="41" spans="1:7" ht="30" customHeight="1">
      <c r="A41" s="35">
        <f t="shared" si="0"/>
        <v>36</v>
      </c>
      <c r="B41" s="28" t="s">
        <v>107</v>
      </c>
      <c r="C41" s="27" t="s">
        <v>108</v>
      </c>
      <c r="D41" s="28" t="s">
        <v>8</v>
      </c>
      <c r="E41" s="46" t="s">
        <v>8</v>
      </c>
      <c r="F41" s="94" t="s">
        <v>8</v>
      </c>
      <c r="G41" s="94" t="s">
        <v>8</v>
      </c>
    </row>
    <row r="42" spans="1:7" ht="30" customHeight="1">
      <c r="A42" s="35">
        <f t="shared" si="0"/>
        <v>37</v>
      </c>
      <c r="B42" s="9" t="s">
        <v>109</v>
      </c>
      <c r="C42" s="6" t="s">
        <v>110</v>
      </c>
      <c r="D42" s="9" t="s">
        <v>8</v>
      </c>
      <c r="E42" s="43" t="s">
        <v>8</v>
      </c>
      <c r="F42" s="96" t="s">
        <v>8</v>
      </c>
      <c r="G42" s="96" t="s">
        <v>8</v>
      </c>
    </row>
    <row r="43" spans="1:7" ht="30" customHeight="1">
      <c r="A43" s="35">
        <f t="shared" si="0"/>
        <v>38</v>
      </c>
      <c r="B43" s="10" t="s">
        <v>111</v>
      </c>
      <c r="C43" s="8" t="s">
        <v>112</v>
      </c>
      <c r="D43" s="10" t="s">
        <v>8</v>
      </c>
      <c r="E43" s="41" t="s">
        <v>8</v>
      </c>
      <c r="F43" s="97" t="s">
        <v>8</v>
      </c>
      <c r="G43" s="97" t="s">
        <v>8</v>
      </c>
    </row>
    <row r="44" spans="1:7" ht="30" customHeight="1">
      <c r="A44" s="35">
        <f t="shared" si="0"/>
        <v>39</v>
      </c>
      <c r="B44" s="10"/>
      <c r="C44" s="7" t="s">
        <v>156</v>
      </c>
      <c r="D44" s="10" t="s">
        <v>24</v>
      </c>
      <c r="E44" s="47">
        <v>15.21</v>
      </c>
      <c r="F44" s="98"/>
      <c r="G44" s="86">
        <f t="shared" ref="G44:G45" si="10">ROUND(F44*E44,2)</f>
        <v>0</v>
      </c>
    </row>
    <row r="45" spans="1:7" ht="30" customHeight="1">
      <c r="A45" s="35">
        <f t="shared" si="0"/>
        <v>40</v>
      </c>
      <c r="B45" s="10" t="s">
        <v>157</v>
      </c>
      <c r="C45" s="7" t="s">
        <v>158</v>
      </c>
      <c r="D45" s="10" t="s">
        <v>24</v>
      </c>
      <c r="E45" s="47">
        <v>15</v>
      </c>
      <c r="F45" s="98"/>
      <c r="G45" s="86">
        <f t="shared" si="10"/>
        <v>0</v>
      </c>
    </row>
    <row r="46" spans="1:7" ht="30" customHeight="1">
      <c r="A46" s="35">
        <f>A45+1</f>
        <v>41</v>
      </c>
      <c r="B46" s="28" t="s">
        <v>117</v>
      </c>
      <c r="C46" s="27" t="s">
        <v>118</v>
      </c>
      <c r="D46" s="28" t="s">
        <v>8</v>
      </c>
      <c r="E46" s="46" t="s">
        <v>8</v>
      </c>
      <c r="F46" s="94" t="s">
        <v>8</v>
      </c>
      <c r="G46" s="94" t="s">
        <v>8</v>
      </c>
    </row>
    <row r="47" spans="1:7" ht="30" customHeight="1">
      <c r="A47" s="35">
        <f t="shared" si="0"/>
        <v>42</v>
      </c>
      <c r="B47" s="9" t="s">
        <v>119</v>
      </c>
      <c r="C47" s="6" t="s">
        <v>120</v>
      </c>
      <c r="D47" s="9" t="s">
        <v>8</v>
      </c>
      <c r="E47" s="43" t="s">
        <v>8</v>
      </c>
      <c r="F47" s="96" t="s">
        <v>8</v>
      </c>
      <c r="G47" s="96" t="s">
        <v>8</v>
      </c>
    </row>
    <row r="48" spans="1:7" ht="30" customHeight="1">
      <c r="A48" s="35">
        <f t="shared" si="0"/>
        <v>43</v>
      </c>
      <c r="B48" s="10" t="s">
        <v>121</v>
      </c>
      <c r="C48" s="8" t="s">
        <v>122</v>
      </c>
      <c r="D48" s="10" t="s">
        <v>24</v>
      </c>
      <c r="E48" s="47">
        <v>64</v>
      </c>
      <c r="F48" s="98"/>
      <c r="G48" s="86">
        <f t="shared" ref="G48:G51" si="11">ROUND(F48*E48,2)</f>
        <v>0</v>
      </c>
    </row>
    <row r="49" spans="1:7" ht="30" customHeight="1">
      <c r="A49" s="35">
        <f t="shared" si="0"/>
        <v>44</v>
      </c>
      <c r="B49" s="10" t="s">
        <v>126</v>
      </c>
      <c r="C49" s="8" t="s">
        <v>127</v>
      </c>
      <c r="D49" s="10" t="s">
        <v>150</v>
      </c>
      <c r="E49" s="47">
        <v>199</v>
      </c>
      <c r="F49" s="98"/>
      <c r="G49" s="86">
        <f t="shared" si="11"/>
        <v>0</v>
      </c>
    </row>
    <row r="50" spans="1:7" ht="30" customHeight="1">
      <c r="A50" s="35">
        <f t="shared" si="0"/>
        <v>45</v>
      </c>
      <c r="B50" s="10" t="s">
        <v>132</v>
      </c>
      <c r="C50" s="8" t="s">
        <v>133</v>
      </c>
      <c r="D50" s="10" t="s">
        <v>41</v>
      </c>
      <c r="E50" s="47">
        <v>12</v>
      </c>
      <c r="F50" s="98"/>
      <c r="G50" s="86">
        <f t="shared" si="11"/>
        <v>0</v>
      </c>
    </row>
    <row r="51" spans="1:7" ht="30" customHeight="1">
      <c r="A51" s="35">
        <f t="shared" si="0"/>
        <v>46</v>
      </c>
      <c r="B51" s="10" t="s">
        <v>134</v>
      </c>
      <c r="C51" s="8" t="s">
        <v>135</v>
      </c>
      <c r="D51" s="10" t="s">
        <v>41</v>
      </c>
      <c r="E51" s="47">
        <v>1</v>
      </c>
      <c r="F51" s="98"/>
      <c r="G51" s="86">
        <f t="shared" si="11"/>
        <v>0</v>
      </c>
    </row>
    <row r="52" spans="1:7" ht="30" customHeight="1">
      <c r="A52" s="35">
        <f t="shared" si="0"/>
        <v>47</v>
      </c>
      <c r="B52" s="28" t="s">
        <v>238</v>
      </c>
      <c r="C52" s="27" t="s">
        <v>237</v>
      </c>
      <c r="D52" s="28" t="s">
        <v>8</v>
      </c>
      <c r="E52" s="46" t="s">
        <v>8</v>
      </c>
      <c r="F52" s="94" t="s">
        <v>8</v>
      </c>
      <c r="G52" s="94" t="s">
        <v>8</v>
      </c>
    </row>
    <row r="53" spans="1:7" ht="30" customHeight="1">
      <c r="A53" s="35">
        <f t="shared" si="0"/>
        <v>48</v>
      </c>
      <c r="B53" s="28" t="s">
        <v>240</v>
      </c>
      <c r="C53" s="27" t="s">
        <v>241</v>
      </c>
      <c r="D53" s="28" t="s">
        <v>8</v>
      </c>
      <c r="E53" s="46" t="s">
        <v>8</v>
      </c>
      <c r="F53" s="94" t="s">
        <v>8</v>
      </c>
      <c r="G53" s="94" t="s">
        <v>8</v>
      </c>
    </row>
    <row r="54" spans="1:7" ht="30" customHeight="1">
      <c r="A54" s="35">
        <f>A53+1</f>
        <v>49</v>
      </c>
      <c r="B54" s="38" t="s">
        <v>227</v>
      </c>
      <c r="C54" s="32" t="s">
        <v>232</v>
      </c>
      <c r="D54" s="10" t="s">
        <v>149</v>
      </c>
      <c r="E54" s="48">
        <v>7.69</v>
      </c>
      <c r="F54" s="99"/>
      <c r="G54" s="86">
        <f t="shared" ref="G54" si="12">ROUND(F54*E54,2)</f>
        <v>0</v>
      </c>
    </row>
    <row r="55" spans="1:7" ht="30" customHeight="1">
      <c r="A55" s="35">
        <f>A54+1</f>
        <v>50</v>
      </c>
      <c r="B55" s="38" t="s">
        <v>228</v>
      </c>
      <c r="C55" s="33" t="s">
        <v>233</v>
      </c>
      <c r="D55" s="10" t="s">
        <v>8</v>
      </c>
      <c r="E55" s="48" t="s">
        <v>8</v>
      </c>
      <c r="F55" s="99" t="s">
        <v>8</v>
      </c>
      <c r="G55" s="99" t="s">
        <v>8</v>
      </c>
    </row>
    <row r="56" spans="1:7" ht="30" customHeight="1">
      <c r="A56" s="35">
        <f t="shared" si="0"/>
        <v>51</v>
      </c>
      <c r="B56" s="38"/>
      <c r="C56" s="33" t="s">
        <v>268</v>
      </c>
      <c r="D56" s="10" t="s">
        <v>24</v>
      </c>
      <c r="E56" s="48">
        <v>3</v>
      </c>
      <c r="F56" s="99"/>
      <c r="G56" s="86">
        <f t="shared" ref="G56:G58" si="13">ROUND(F56*E56,2)</f>
        <v>0</v>
      </c>
    </row>
    <row r="57" spans="1:7" ht="30" customHeight="1">
      <c r="A57" s="35">
        <f t="shared" si="0"/>
        <v>52</v>
      </c>
      <c r="B57" s="38" t="s">
        <v>271</v>
      </c>
      <c r="C57" s="32" t="s">
        <v>269</v>
      </c>
      <c r="D57" s="10" t="s">
        <v>24</v>
      </c>
      <c r="E57" s="49">
        <v>15.21</v>
      </c>
      <c r="F57" s="99"/>
      <c r="G57" s="86">
        <f t="shared" si="13"/>
        <v>0</v>
      </c>
    </row>
    <row r="58" spans="1:7" ht="30" customHeight="1">
      <c r="A58" s="35">
        <f t="shared" si="0"/>
        <v>53</v>
      </c>
      <c r="B58" s="38" t="s">
        <v>229</v>
      </c>
      <c r="C58" s="32" t="s">
        <v>234</v>
      </c>
      <c r="D58" s="10" t="s">
        <v>24</v>
      </c>
      <c r="E58" s="49">
        <v>17.2</v>
      </c>
      <c r="F58" s="100"/>
      <c r="G58" s="86">
        <f t="shared" si="13"/>
        <v>0</v>
      </c>
    </row>
    <row r="59" spans="1:7" ht="30" customHeight="1">
      <c r="A59" s="35">
        <f>A58+1</f>
        <v>54</v>
      </c>
      <c r="B59" s="50" t="s">
        <v>243</v>
      </c>
      <c r="C59" s="34" t="s">
        <v>239</v>
      </c>
      <c r="D59" s="28" t="s">
        <v>8</v>
      </c>
      <c r="E59" s="46" t="s">
        <v>8</v>
      </c>
      <c r="F59" s="94" t="s">
        <v>8</v>
      </c>
      <c r="G59" s="94" t="s">
        <v>8</v>
      </c>
    </row>
    <row r="60" spans="1:7" ht="30" customHeight="1">
      <c r="A60" s="35">
        <f t="shared" si="0"/>
        <v>55</v>
      </c>
      <c r="B60" s="38" t="s">
        <v>230</v>
      </c>
      <c r="C60" s="32" t="s">
        <v>235</v>
      </c>
      <c r="D60" s="35" t="s">
        <v>8</v>
      </c>
      <c r="E60" s="48" t="s">
        <v>8</v>
      </c>
      <c r="F60" s="99" t="s">
        <v>8</v>
      </c>
      <c r="G60" s="99" t="s">
        <v>8</v>
      </c>
    </row>
    <row r="61" spans="1:7" ht="30" customHeight="1">
      <c r="A61" s="35">
        <f t="shared" si="0"/>
        <v>56</v>
      </c>
      <c r="B61" s="38"/>
      <c r="C61" s="32" t="s">
        <v>242</v>
      </c>
      <c r="D61" s="10" t="s">
        <v>150</v>
      </c>
      <c r="E61" s="49">
        <v>121.36</v>
      </c>
      <c r="F61" s="100"/>
      <c r="G61" s="86">
        <f t="shared" ref="G61:G63" si="14">ROUND(F61*E61,2)</f>
        <v>0</v>
      </c>
    </row>
    <row r="62" spans="1:7" ht="25.5" customHeight="1">
      <c r="A62" s="35">
        <f t="shared" si="0"/>
        <v>57</v>
      </c>
      <c r="B62" s="38" t="s">
        <v>231</v>
      </c>
      <c r="C62" s="32" t="s">
        <v>236</v>
      </c>
      <c r="D62" s="10" t="s">
        <v>11</v>
      </c>
      <c r="E62" s="49">
        <v>774</v>
      </c>
      <c r="F62" s="100"/>
      <c r="G62" s="86">
        <f t="shared" si="14"/>
        <v>0</v>
      </c>
    </row>
    <row r="63" spans="1:7" ht="25.5" customHeight="1">
      <c r="A63" s="35">
        <f t="shared" si="0"/>
        <v>58</v>
      </c>
      <c r="B63" s="38" t="s">
        <v>262</v>
      </c>
      <c r="C63" s="32" t="s">
        <v>263</v>
      </c>
      <c r="D63" s="10" t="s">
        <v>150</v>
      </c>
      <c r="E63" s="49">
        <f>E61</f>
        <v>121.36</v>
      </c>
      <c r="F63" s="100"/>
      <c r="G63" s="86">
        <f t="shared" si="14"/>
        <v>0</v>
      </c>
    </row>
    <row r="64" spans="1:7">
      <c r="A64" s="178" t="s">
        <v>571</v>
      </c>
      <c r="B64" s="178"/>
      <c r="C64" s="178"/>
      <c r="D64" s="178"/>
      <c r="E64" s="178"/>
      <c r="F64" s="178"/>
      <c r="G64" s="85">
        <f>ROUND(SUM(G6:G63),2)</f>
        <v>0</v>
      </c>
    </row>
  </sheetData>
  <mergeCells count="10">
    <mergeCell ref="A1:G1"/>
    <mergeCell ref="B3:G3"/>
    <mergeCell ref="A2:G2"/>
    <mergeCell ref="G4:G5"/>
    <mergeCell ref="A64:F64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2.42578125" style="91" customWidth="1"/>
    <col min="7" max="7" width="14.42578125" style="91" bestFit="1" customWidth="1"/>
    <col min="8" max="16384" width="9.140625" style="1"/>
  </cols>
  <sheetData>
    <row r="1" spans="1:7" ht="27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4" customHeight="1">
      <c r="A2" s="181" t="s">
        <v>591</v>
      </c>
      <c r="B2" s="182"/>
      <c r="C2" s="182"/>
      <c r="D2" s="182"/>
      <c r="E2" s="182"/>
      <c r="F2" s="182"/>
      <c r="G2" s="182"/>
    </row>
    <row r="3" spans="1:7" ht="26.25" customHeight="1">
      <c r="A3" s="152" t="s">
        <v>609</v>
      </c>
      <c r="B3" s="179" t="s">
        <v>219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1"/>
      <c r="G5" s="191"/>
    </row>
    <row r="6" spans="1:7" ht="30" customHeight="1">
      <c r="A6" s="28">
        <v>1</v>
      </c>
      <c r="B6" s="28" t="s">
        <v>6</v>
      </c>
      <c r="C6" s="27" t="s">
        <v>7</v>
      </c>
      <c r="D6" s="28" t="s">
        <v>8</v>
      </c>
      <c r="E6" s="46" t="s">
        <v>8</v>
      </c>
      <c r="F6" s="94" t="s">
        <v>8</v>
      </c>
      <c r="G6" s="94" t="s">
        <v>8</v>
      </c>
    </row>
    <row r="7" spans="1:7" ht="30" customHeight="1">
      <c r="A7" s="28">
        <f t="shared" ref="A7:A73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  <c r="F7" s="94" t="s">
        <v>8</v>
      </c>
      <c r="G7" s="94" t="s">
        <v>8</v>
      </c>
    </row>
    <row r="8" spans="1:7" ht="30" customHeight="1">
      <c r="A8" s="35">
        <f t="shared" si="0"/>
        <v>3</v>
      </c>
      <c r="B8" s="36"/>
      <c r="C8" s="29" t="s">
        <v>339</v>
      </c>
      <c r="D8" s="30" t="s">
        <v>11</v>
      </c>
      <c r="E8" s="30">
        <v>1</v>
      </c>
      <c r="F8" s="95"/>
      <c r="G8" s="86">
        <f t="shared" ref="G8" si="1">ROUND(F8*E8,2)</f>
        <v>0</v>
      </c>
    </row>
    <row r="9" spans="1:7" ht="30" customHeight="1">
      <c r="A9" s="28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  <c r="F9" s="94" t="s">
        <v>8</v>
      </c>
      <c r="G9" s="94" t="s">
        <v>8</v>
      </c>
    </row>
    <row r="10" spans="1:7" ht="30" customHeight="1">
      <c r="A10" s="28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  <c r="F10" s="96" t="s">
        <v>8</v>
      </c>
      <c r="G10" s="96" t="s">
        <v>8</v>
      </c>
    </row>
    <row r="11" spans="1:7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2333.44</v>
      </c>
      <c r="F11" s="97"/>
      <c r="G11" s="86">
        <f t="shared" ref="G11:G13" si="2">ROUND(F11*E11,2)</f>
        <v>0</v>
      </c>
    </row>
    <row r="12" spans="1:7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122.82</v>
      </c>
      <c r="F12" s="97"/>
      <c r="G12" s="86">
        <f t="shared" si="2"/>
        <v>0</v>
      </c>
    </row>
    <row r="13" spans="1:7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950.83</v>
      </c>
      <c r="F13" s="97"/>
      <c r="G13" s="86">
        <f t="shared" si="2"/>
        <v>0</v>
      </c>
    </row>
    <row r="14" spans="1:7" ht="30" customHeight="1">
      <c r="A14" s="35">
        <f t="shared" si="0"/>
        <v>9</v>
      </c>
      <c r="B14" s="10" t="s">
        <v>22</v>
      </c>
      <c r="C14" s="8" t="s">
        <v>23</v>
      </c>
      <c r="D14" s="10" t="s">
        <v>8</v>
      </c>
      <c r="E14" s="41" t="s">
        <v>8</v>
      </c>
      <c r="F14" s="97" t="s">
        <v>8</v>
      </c>
      <c r="G14" s="97" t="s">
        <v>8</v>
      </c>
    </row>
    <row r="15" spans="1:7" ht="30" customHeight="1">
      <c r="A15" s="35">
        <f t="shared" si="0"/>
        <v>10</v>
      </c>
      <c r="B15" s="10"/>
      <c r="C15" s="7" t="s">
        <v>153</v>
      </c>
      <c r="D15" s="10" t="s">
        <v>24</v>
      </c>
      <c r="E15" s="41">
        <v>476</v>
      </c>
      <c r="F15" s="97"/>
      <c r="G15" s="86">
        <f t="shared" ref="G15" si="3">ROUND(F15*E15,2)</f>
        <v>0</v>
      </c>
    </row>
    <row r="16" spans="1:7" ht="30" customHeight="1">
      <c r="A16" s="28">
        <f t="shared" si="0"/>
        <v>11</v>
      </c>
      <c r="B16" s="9" t="s">
        <v>25</v>
      </c>
      <c r="C16" s="6" t="s">
        <v>26</v>
      </c>
      <c r="D16" s="9" t="s">
        <v>8</v>
      </c>
      <c r="E16" s="43" t="s">
        <v>8</v>
      </c>
      <c r="F16" s="96" t="s">
        <v>8</v>
      </c>
      <c r="G16" s="96" t="s">
        <v>8</v>
      </c>
    </row>
    <row r="17" spans="1:7" ht="30" customHeight="1">
      <c r="A17" s="35">
        <f t="shared" si="0"/>
        <v>12</v>
      </c>
      <c r="B17" s="10" t="s">
        <v>27</v>
      </c>
      <c r="C17" s="8" t="s">
        <v>28</v>
      </c>
      <c r="D17" s="30" t="s">
        <v>11</v>
      </c>
      <c r="E17" s="41">
        <v>2</v>
      </c>
      <c r="F17" s="97"/>
      <c r="G17" s="86">
        <f t="shared" ref="G17" si="4">ROUND(F17*E17,2)</f>
        <v>0</v>
      </c>
    </row>
    <row r="18" spans="1:7" ht="30" customHeight="1">
      <c r="A18" s="28">
        <f t="shared" si="0"/>
        <v>13</v>
      </c>
      <c r="B18" s="9" t="s">
        <v>29</v>
      </c>
      <c r="C18" s="6" t="s">
        <v>30</v>
      </c>
      <c r="D18" s="9" t="s">
        <v>8</v>
      </c>
      <c r="E18" s="43" t="s">
        <v>8</v>
      </c>
      <c r="F18" s="96" t="s">
        <v>8</v>
      </c>
      <c r="G18" s="96" t="s">
        <v>8</v>
      </c>
    </row>
    <row r="19" spans="1:7" ht="30" customHeight="1">
      <c r="A19" s="35">
        <f t="shared" si="0"/>
        <v>14</v>
      </c>
      <c r="B19" s="10" t="s">
        <v>31</v>
      </c>
      <c r="C19" s="8" t="s">
        <v>217</v>
      </c>
      <c r="D19" s="10" t="s">
        <v>150</v>
      </c>
      <c r="E19" s="41">
        <f>93*6</f>
        <v>558</v>
      </c>
      <c r="F19" s="97"/>
      <c r="G19" s="86">
        <f t="shared" ref="G19" si="5">ROUND(F19*E19,2)</f>
        <v>0</v>
      </c>
    </row>
    <row r="20" spans="1:7" ht="30" customHeight="1">
      <c r="A20" s="28">
        <f t="shared" si="0"/>
        <v>15</v>
      </c>
      <c r="B20" s="28" t="s">
        <v>32</v>
      </c>
      <c r="C20" s="27" t="s">
        <v>33</v>
      </c>
      <c r="D20" s="28" t="s">
        <v>8</v>
      </c>
      <c r="E20" s="46" t="s">
        <v>8</v>
      </c>
      <c r="F20" s="94" t="s">
        <v>8</v>
      </c>
      <c r="G20" s="94" t="s">
        <v>8</v>
      </c>
    </row>
    <row r="21" spans="1:7" ht="30" customHeight="1">
      <c r="A21" s="28">
        <f t="shared" si="0"/>
        <v>16</v>
      </c>
      <c r="B21" s="9" t="s">
        <v>34</v>
      </c>
      <c r="C21" s="6" t="s">
        <v>35</v>
      </c>
      <c r="D21" s="9" t="s">
        <v>8</v>
      </c>
      <c r="E21" s="43" t="s">
        <v>8</v>
      </c>
      <c r="F21" s="96" t="s">
        <v>8</v>
      </c>
      <c r="G21" s="96" t="s">
        <v>8</v>
      </c>
    </row>
    <row r="22" spans="1:7" ht="30" customHeight="1">
      <c r="A22" s="35">
        <f t="shared" si="0"/>
        <v>17</v>
      </c>
      <c r="B22" s="10" t="s">
        <v>36</v>
      </c>
      <c r="C22" s="8" t="s">
        <v>37</v>
      </c>
      <c r="D22" s="10" t="s">
        <v>38</v>
      </c>
      <c r="E22" s="41">
        <v>140912.1</v>
      </c>
      <c r="F22" s="97"/>
      <c r="G22" s="86">
        <f t="shared" ref="G22:G23" si="6">ROUND(F22*E22,2)</f>
        <v>0</v>
      </c>
    </row>
    <row r="23" spans="1:7" ht="30" customHeight="1">
      <c r="A23" s="35">
        <f t="shared" si="0"/>
        <v>18</v>
      </c>
      <c r="B23" s="10" t="s">
        <v>39</v>
      </c>
      <c r="C23" s="8" t="s">
        <v>40</v>
      </c>
      <c r="D23" s="10" t="s">
        <v>41</v>
      </c>
      <c r="E23" s="41">
        <v>224</v>
      </c>
      <c r="F23" s="97"/>
      <c r="G23" s="86">
        <f t="shared" si="6"/>
        <v>0</v>
      </c>
    </row>
    <row r="24" spans="1:7" ht="30" customHeight="1">
      <c r="A24" s="35">
        <f t="shared" si="0"/>
        <v>19</v>
      </c>
      <c r="B24" s="10" t="s">
        <v>42</v>
      </c>
      <c r="C24" s="8" t="s">
        <v>43</v>
      </c>
      <c r="D24" s="10" t="s">
        <v>8</v>
      </c>
      <c r="E24" s="41" t="s">
        <v>8</v>
      </c>
      <c r="F24" s="97" t="s">
        <v>8</v>
      </c>
      <c r="G24" s="97" t="s">
        <v>8</v>
      </c>
    </row>
    <row r="25" spans="1:7" ht="30" customHeight="1">
      <c r="A25" s="35">
        <f t="shared" si="0"/>
        <v>20</v>
      </c>
      <c r="B25" s="10"/>
      <c r="C25" s="7" t="s">
        <v>44</v>
      </c>
      <c r="D25" s="10" t="s">
        <v>38</v>
      </c>
      <c r="E25" s="41">
        <v>16524</v>
      </c>
      <c r="F25" s="97"/>
      <c r="G25" s="86">
        <f t="shared" ref="G25" si="7">ROUND(F25*E25,2)</f>
        <v>0</v>
      </c>
    </row>
    <row r="26" spans="1:7" ht="30" customHeight="1">
      <c r="A26" s="28">
        <f t="shared" si="0"/>
        <v>21</v>
      </c>
      <c r="B26" s="28" t="s">
        <v>45</v>
      </c>
      <c r="C26" s="27" t="s">
        <v>46</v>
      </c>
      <c r="D26" s="28" t="s">
        <v>8</v>
      </c>
      <c r="E26" s="46" t="s">
        <v>8</v>
      </c>
      <c r="F26" s="94" t="s">
        <v>8</v>
      </c>
      <c r="G26" s="94" t="s">
        <v>8</v>
      </c>
    </row>
    <row r="27" spans="1:7" ht="30" customHeight="1">
      <c r="A27" s="28">
        <f t="shared" si="0"/>
        <v>22</v>
      </c>
      <c r="B27" s="9" t="s">
        <v>47</v>
      </c>
      <c r="C27" s="6" t="s">
        <v>48</v>
      </c>
      <c r="D27" s="9" t="s">
        <v>8</v>
      </c>
      <c r="E27" s="43" t="s">
        <v>8</v>
      </c>
      <c r="F27" s="96" t="s">
        <v>8</v>
      </c>
      <c r="G27" s="96" t="s">
        <v>8</v>
      </c>
    </row>
    <row r="28" spans="1:7" ht="30" customHeight="1">
      <c r="A28" s="35">
        <f t="shared" si="0"/>
        <v>23</v>
      </c>
      <c r="B28" s="9"/>
      <c r="C28" s="7" t="s">
        <v>154</v>
      </c>
      <c r="D28" s="10" t="s">
        <v>149</v>
      </c>
      <c r="E28" s="41">
        <v>181</v>
      </c>
      <c r="F28" s="97"/>
      <c r="G28" s="86">
        <f t="shared" ref="G28:G35" si="8">ROUND(F28*E28,2)</f>
        <v>0</v>
      </c>
    </row>
    <row r="29" spans="1:7" ht="30" customHeight="1">
      <c r="A29" s="35">
        <f>A27+1</f>
        <v>23</v>
      </c>
      <c r="B29" s="9"/>
      <c r="C29" s="7" t="s">
        <v>215</v>
      </c>
      <c r="D29" s="10" t="s">
        <v>149</v>
      </c>
      <c r="E29" s="41">
        <v>27</v>
      </c>
      <c r="F29" s="97"/>
      <c r="G29" s="86">
        <f t="shared" si="8"/>
        <v>0</v>
      </c>
    </row>
    <row r="30" spans="1:7" ht="30" customHeight="1">
      <c r="A30" s="35">
        <f>A28+1</f>
        <v>24</v>
      </c>
      <c r="B30" s="9"/>
      <c r="C30" s="7" t="s">
        <v>143</v>
      </c>
      <c r="D30" s="10" t="s">
        <v>149</v>
      </c>
      <c r="E30" s="41">
        <v>217</v>
      </c>
      <c r="F30" s="97"/>
      <c r="G30" s="86">
        <f t="shared" si="8"/>
        <v>0</v>
      </c>
    </row>
    <row r="31" spans="1:7" ht="30" customHeight="1">
      <c r="A31" s="35">
        <f t="shared" si="0"/>
        <v>25</v>
      </c>
      <c r="B31" s="10"/>
      <c r="C31" s="7" t="s">
        <v>155</v>
      </c>
      <c r="D31" s="10" t="s">
        <v>149</v>
      </c>
      <c r="E31" s="41">
        <v>137.80000000000001</v>
      </c>
      <c r="F31" s="97"/>
      <c r="G31" s="86">
        <f t="shared" si="8"/>
        <v>0</v>
      </c>
    </row>
    <row r="32" spans="1:7" ht="30" customHeight="1">
      <c r="A32" s="35">
        <f t="shared" si="0"/>
        <v>26</v>
      </c>
      <c r="B32" s="10"/>
      <c r="C32" s="7" t="s">
        <v>144</v>
      </c>
      <c r="D32" s="10" t="s">
        <v>149</v>
      </c>
      <c r="E32" s="41">
        <v>215.2</v>
      </c>
      <c r="F32" s="97"/>
      <c r="G32" s="86">
        <f t="shared" si="8"/>
        <v>0</v>
      </c>
    </row>
    <row r="33" spans="1:7" ht="30" customHeight="1">
      <c r="A33" s="35">
        <f t="shared" si="0"/>
        <v>27</v>
      </c>
      <c r="B33" s="10"/>
      <c r="C33" s="7" t="s">
        <v>152</v>
      </c>
      <c r="D33" s="10" t="s">
        <v>149</v>
      </c>
      <c r="E33" s="41">
        <v>89.2</v>
      </c>
      <c r="F33" s="97"/>
      <c r="G33" s="86">
        <f t="shared" si="8"/>
        <v>0</v>
      </c>
    </row>
    <row r="34" spans="1:7" ht="30" customHeight="1">
      <c r="A34" s="35">
        <f t="shared" si="0"/>
        <v>28</v>
      </c>
      <c r="B34" s="9"/>
      <c r="C34" s="7" t="s">
        <v>151</v>
      </c>
      <c r="D34" s="10" t="s">
        <v>149</v>
      </c>
      <c r="E34" s="41">
        <v>22</v>
      </c>
      <c r="F34" s="97"/>
      <c r="G34" s="86">
        <f t="shared" si="8"/>
        <v>0</v>
      </c>
    </row>
    <row r="35" spans="1:7" ht="30" customHeight="1">
      <c r="A35" s="35">
        <f t="shared" si="0"/>
        <v>29</v>
      </c>
      <c r="B35" s="10"/>
      <c r="C35" s="7" t="s">
        <v>270</v>
      </c>
      <c r="D35" s="10" t="s">
        <v>149</v>
      </c>
      <c r="E35" s="41">
        <v>6.7</v>
      </c>
      <c r="F35" s="97"/>
      <c r="G35" s="86">
        <f t="shared" si="8"/>
        <v>0</v>
      </c>
    </row>
    <row r="36" spans="1:7" ht="30" customHeight="1">
      <c r="A36" s="28">
        <f t="shared" si="0"/>
        <v>30</v>
      </c>
      <c r="B36" s="9" t="s">
        <v>49</v>
      </c>
      <c r="C36" s="6" t="s">
        <v>50</v>
      </c>
      <c r="D36" s="9" t="s">
        <v>8</v>
      </c>
      <c r="E36" s="9" t="s">
        <v>8</v>
      </c>
      <c r="F36" s="96" t="s">
        <v>8</v>
      </c>
      <c r="G36" s="96" t="s">
        <v>8</v>
      </c>
    </row>
    <row r="37" spans="1:7" ht="30" customHeight="1">
      <c r="A37" s="35">
        <f t="shared" si="0"/>
        <v>31</v>
      </c>
      <c r="B37" s="10"/>
      <c r="C37" s="7" t="s">
        <v>145</v>
      </c>
      <c r="D37" s="10" t="s">
        <v>149</v>
      </c>
      <c r="E37" s="47">
        <v>53.02</v>
      </c>
      <c r="F37" s="97"/>
      <c r="G37" s="86">
        <f t="shared" ref="G37:G38" si="9">ROUND(F37*E37,2)</f>
        <v>0</v>
      </c>
    </row>
    <row r="38" spans="1:7" ht="30" customHeight="1">
      <c r="A38" s="35">
        <f t="shared" si="0"/>
        <v>32</v>
      </c>
      <c r="B38" s="10"/>
      <c r="C38" s="7" t="s">
        <v>146</v>
      </c>
      <c r="D38" s="10" t="s">
        <v>149</v>
      </c>
      <c r="E38" s="47">
        <v>3.95</v>
      </c>
      <c r="F38" s="97"/>
      <c r="G38" s="86">
        <f t="shared" si="9"/>
        <v>0</v>
      </c>
    </row>
    <row r="39" spans="1:7" ht="30" customHeight="1">
      <c r="A39" s="28">
        <f t="shared" si="0"/>
        <v>33</v>
      </c>
      <c r="B39" s="9" t="s">
        <v>51</v>
      </c>
      <c r="C39" s="6" t="s">
        <v>52</v>
      </c>
      <c r="D39" s="9" t="s">
        <v>8</v>
      </c>
      <c r="E39" s="43" t="s">
        <v>8</v>
      </c>
      <c r="F39" s="96" t="s">
        <v>8</v>
      </c>
      <c r="G39" s="96" t="s">
        <v>8</v>
      </c>
    </row>
    <row r="40" spans="1:7" ht="30" customHeight="1">
      <c r="A40" s="35">
        <f t="shared" si="0"/>
        <v>34</v>
      </c>
      <c r="B40" s="10" t="s">
        <v>53</v>
      </c>
      <c r="C40" s="8" t="s">
        <v>54</v>
      </c>
      <c r="D40" s="10" t="s">
        <v>41</v>
      </c>
      <c r="E40" s="47">
        <v>88</v>
      </c>
      <c r="F40" s="98"/>
      <c r="G40" s="86">
        <f t="shared" ref="G40" si="10">ROUND(F40*E40,2)</f>
        <v>0</v>
      </c>
    </row>
    <row r="41" spans="1:7" ht="30" customHeight="1">
      <c r="A41" s="28">
        <f t="shared" si="0"/>
        <v>35</v>
      </c>
      <c r="B41" s="28" t="s">
        <v>55</v>
      </c>
      <c r="C41" s="27" t="s">
        <v>56</v>
      </c>
      <c r="D41" s="28" t="s">
        <v>8</v>
      </c>
      <c r="E41" s="46" t="s">
        <v>8</v>
      </c>
      <c r="F41" s="94" t="s">
        <v>8</v>
      </c>
      <c r="G41" s="94" t="s">
        <v>8</v>
      </c>
    </row>
    <row r="42" spans="1:7" ht="30" customHeight="1">
      <c r="A42" s="28">
        <f t="shared" si="0"/>
        <v>36</v>
      </c>
      <c r="B42" s="9" t="s">
        <v>57</v>
      </c>
      <c r="C42" s="6" t="s">
        <v>58</v>
      </c>
      <c r="D42" s="9" t="s">
        <v>8</v>
      </c>
      <c r="E42" s="43" t="s">
        <v>8</v>
      </c>
      <c r="F42" s="96" t="s">
        <v>8</v>
      </c>
      <c r="G42" s="96" t="s">
        <v>8</v>
      </c>
    </row>
    <row r="43" spans="1:7" ht="30" customHeight="1">
      <c r="A43" s="35">
        <f t="shared" si="0"/>
        <v>37</v>
      </c>
      <c r="B43" s="10" t="s">
        <v>59</v>
      </c>
      <c r="C43" s="8" t="s">
        <v>60</v>
      </c>
      <c r="D43" s="10" t="s">
        <v>150</v>
      </c>
      <c r="E43" s="47">
        <f>516.2+17.6</f>
        <v>533.80000000000007</v>
      </c>
      <c r="F43" s="98"/>
      <c r="G43" s="86">
        <f t="shared" ref="G43" si="11">ROUND(F43*E43,2)</f>
        <v>0</v>
      </c>
    </row>
    <row r="44" spans="1:7" ht="30" customHeight="1">
      <c r="A44" s="28">
        <f t="shared" si="0"/>
        <v>38</v>
      </c>
      <c r="B44" s="9" t="s">
        <v>61</v>
      </c>
      <c r="C44" s="6" t="s">
        <v>62</v>
      </c>
      <c r="D44" s="9" t="s">
        <v>8</v>
      </c>
      <c r="E44" s="43" t="s">
        <v>8</v>
      </c>
      <c r="F44" s="96" t="s">
        <v>8</v>
      </c>
      <c r="G44" s="96" t="s">
        <v>8</v>
      </c>
    </row>
    <row r="45" spans="1:7" ht="30" customHeight="1">
      <c r="A45" s="35">
        <f t="shared" si="0"/>
        <v>39</v>
      </c>
      <c r="B45" s="10" t="s">
        <v>63</v>
      </c>
      <c r="C45" s="8" t="s">
        <v>64</v>
      </c>
      <c r="D45" s="10" t="s">
        <v>150</v>
      </c>
      <c r="E45" s="41">
        <v>562.02</v>
      </c>
      <c r="F45" s="97"/>
      <c r="G45" s="86">
        <f t="shared" ref="G45" si="12">ROUND(F45*E45,2)</f>
        <v>0</v>
      </c>
    </row>
    <row r="46" spans="1:7" ht="30" customHeight="1">
      <c r="A46" s="28">
        <f t="shared" si="0"/>
        <v>40</v>
      </c>
      <c r="B46" s="9" t="s">
        <v>65</v>
      </c>
      <c r="C46" s="6" t="s">
        <v>66</v>
      </c>
      <c r="D46" s="9" t="s">
        <v>8</v>
      </c>
      <c r="E46" s="43" t="s">
        <v>8</v>
      </c>
      <c r="F46" s="96" t="s">
        <v>8</v>
      </c>
      <c r="G46" s="96" t="s">
        <v>8</v>
      </c>
    </row>
    <row r="47" spans="1:7" ht="30" customHeight="1">
      <c r="A47" s="35">
        <f t="shared" si="0"/>
        <v>41</v>
      </c>
      <c r="B47" s="10" t="s">
        <v>67</v>
      </c>
      <c r="C47" s="8" t="s">
        <v>68</v>
      </c>
      <c r="D47" s="10" t="s">
        <v>150</v>
      </c>
      <c r="E47" s="47">
        <v>240.23</v>
      </c>
      <c r="F47" s="98"/>
      <c r="G47" s="86">
        <f t="shared" ref="G47:G51" si="13">ROUND(F47*E47,2)</f>
        <v>0</v>
      </c>
    </row>
    <row r="48" spans="1:7" ht="38.25">
      <c r="A48" s="35">
        <f t="shared" si="0"/>
        <v>42</v>
      </c>
      <c r="B48" s="10" t="s">
        <v>338</v>
      </c>
      <c r="C48" s="8" t="s">
        <v>337</v>
      </c>
      <c r="D48" s="10" t="s">
        <v>150</v>
      </c>
      <c r="E48" s="47">
        <f>E47</f>
        <v>240.23</v>
      </c>
      <c r="F48" s="98"/>
      <c r="G48" s="86">
        <f t="shared" si="13"/>
        <v>0</v>
      </c>
    </row>
    <row r="49" spans="1:7" ht="30" customHeight="1">
      <c r="A49" s="35">
        <f t="shared" si="0"/>
        <v>43</v>
      </c>
      <c r="B49" s="37" t="s">
        <v>69</v>
      </c>
      <c r="C49" s="31" t="s">
        <v>70</v>
      </c>
      <c r="D49" s="10" t="s">
        <v>150</v>
      </c>
      <c r="E49" s="47">
        <v>9.61</v>
      </c>
      <c r="F49" s="98"/>
      <c r="G49" s="86">
        <f t="shared" si="13"/>
        <v>0</v>
      </c>
    </row>
    <row r="50" spans="1:7" ht="30" customHeight="1">
      <c r="A50" s="35">
        <f t="shared" si="0"/>
        <v>44</v>
      </c>
      <c r="B50" s="37" t="s">
        <v>71</v>
      </c>
      <c r="C50" s="31" t="s">
        <v>343</v>
      </c>
      <c r="D50" s="10" t="s">
        <v>150</v>
      </c>
      <c r="E50" s="47">
        <v>357.67</v>
      </c>
      <c r="F50" s="98"/>
      <c r="G50" s="86">
        <f t="shared" si="13"/>
        <v>0</v>
      </c>
    </row>
    <row r="51" spans="1:7" ht="30" customHeight="1">
      <c r="A51" s="35">
        <f t="shared" si="0"/>
        <v>45</v>
      </c>
      <c r="B51" s="37" t="s">
        <v>73</v>
      </c>
      <c r="C51" s="31" t="s">
        <v>74</v>
      </c>
      <c r="D51" s="10" t="s">
        <v>150</v>
      </c>
      <c r="E51" s="41">
        <v>46.47</v>
      </c>
      <c r="F51" s="97"/>
      <c r="G51" s="86">
        <f t="shared" si="13"/>
        <v>0</v>
      </c>
    </row>
    <row r="52" spans="1:7" ht="30" customHeight="1">
      <c r="A52" s="28">
        <f>A51+1</f>
        <v>46</v>
      </c>
      <c r="B52" s="28" t="s">
        <v>78</v>
      </c>
      <c r="C52" s="27" t="s">
        <v>79</v>
      </c>
      <c r="D52" s="28" t="s">
        <v>8</v>
      </c>
      <c r="E52" s="46" t="s">
        <v>8</v>
      </c>
      <c r="F52" s="94" t="s">
        <v>8</v>
      </c>
      <c r="G52" s="94" t="s">
        <v>8</v>
      </c>
    </row>
    <row r="53" spans="1:7" ht="30" customHeight="1">
      <c r="A53" s="28">
        <f t="shared" si="0"/>
        <v>47</v>
      </c>
      <c r="B53" s="9" t="s">
        <v>80</v>
      </c>
      <c r="C53" s="6" t="s">
        <v>81</v>
      </c>
      <c r="D53" s="9" t="s">
        <v>8</v>
      </c>
      <c r="E53" s="43" t="s">
        <v>8</v>
      </c>
      <c r="F53" s="96" t="s">
        <v>8</v>
      </c>
      <c r="G53" s="96" t="s">
        <v>8</v>
      </c>
    </row>
    <row r="54" spans="1:7" ht="30" customHeight="1">
      <c r="A54" s="35">
        <f t="shared" si="0"/>
        <v>48</v>
      </c>
      <c r="B54" s="10" t="s">
        <v>82</v>
      </c>
      <c r="C54" s="8" t="s">
        <v>83</v>
      </c>
      <c r="D54" s="30" t="s">
        <v>11</v>
      </c>
      <c r="E54" s="41">
        <v>5</v>
      </c>
      <c r="F54" s="97"/>
      <c r="G54" s="86">
        <f t="shared" ref="G54" si="14">ROUND(F54*E54,2)</f>
        <v>0</v>
      </c>
    </row>
    <row r="55" spans="1:7" ht="30" customHeight="1">
      <c r="A55" s="135">
        <f t="shared" si="0"/>
        <v>49</v>
      </c>
      <c r="B55" s="37" t="s">
        <v>443</v>
      </c>
      <c r="C55" s="31" t="s">
        <v>444</v>
      </c>
      <c r="D55" s="10" t="s">
        <v>8</v>
      </c>
      <c r="E55" s="41" t="s">
        <v>8</v>
      </c>
      <c r="F55" s="97" t="s">
        <v>8</v>
      </c>
      <c r="G55" s="97" t="s">
        <v>8</v>
      </c>
    </row>
    <row r="56" spans="1:7" ht="30" customHeight="1">
      <c r="A56" s="35">
        <f t="shared" si="0"/>
        <v>50</v>
      </c>
      <c r="B56" s="10"/>
      <c r="C56" s="7" t="s">
        <v>84</v>
      </c>
      <c r="D56" s="10" t="s">
        <v>24</v>
      </c>
      <c r="E56" s="41">
        <v>40</v>
      </c>
      <c r="F56" s="97"/>
      <c r="G56" s="86">
        <f t="shared" ref="G56:G62" si="15">ROUND(F56*E56,2)</f>
        <v>0</v>
      </c>
    </row>
    <row r="57" spans="1:7" ht="30" customHeight="1">
      <c r="A57" s="35">
        <f t="shared" si="0"/>
        <v>51</v>
      </c>
      <c r="B57" s="10"/>
      <c r="C57" s="7" t="s">
        <v>85</v>
      </c>
      <c r="D57" s="10" t="s">
        <v>41</v>
      </c>
      <c r="E57" s="41">
        <v>5</v>
      </c>
      <c r="F57" s="97"/>
      <c r="G57" s="86">
        <f t="shared" si="15"/>
        <v>0</v>
      </c>
    </row>
    <row r="58" spans="1:7" ht="30" customHeight="1">
      <c r="A58" s="35">
        <f t="shared" si="0"/>
        <v>52</v>
      </c>
      <c r="B58" s="10"/>
      <c r="C58" s="7" t="s">
        <v>86</v>
      </c>
      <c r="D58" s="10" t="s">
        <v>41</v>
      </c>
      <c r="E58" s="41">
        <v>1</v>
      </c>
      <c r="F58" s="97"/>
      <c r="G58" s="86">
        <f t="shared" si="15"/>
        <v>0</v>
      </c>
    </row>
    <row r="59" spans="1:7" ht="30" customHeight="1">
      <c r="A59" s="35">
        <f t="shared" si="0"/>
        <v>53</v>
      </c>
      <c r="B59" s="10" t="s">
        <v>87</v>
      </c>
      <c r="C59" s="8" t="s">
        <v>88</v>
      </c>
      <c r="D59" s="10" t="s">
        <v>24</v>
      </c>
      <c r="E59" s="41">
        <v>12.5</v>
      </c>
      <c r="F59" s="97"/>
      <c r="G59" s="86">
        <f t="shared" si="15"/>
        <v>0</v>
      </c>
    </row>
    <row r="60" spans="1:7" ht="30" customHeight="1">
      <c r="A60" s="35">
        <f t="shared" si="0"/>
        <v>54</v>
      </c>
      <c r="B60" s="10" t="s">
        <v>89</v>
      </c>
      <c r="C60" s="8" t="s">
        <v>90</v>
      </c>
      <c r="D60" s="10" t="s">
        <v>41</v>
      </c>
      <c r="E60" s="41">
        <v>2</v>
      </c>
      <c r="F60" s="97"/>
      <c r="G60" s="86">
        <f t="shared" si="15"/>
        <v>0</v>
      </c>
    </row>
    <row r="61" spans="1:7" ht="30" customHeight="1">
      <c r="A61" s="35">
        <f t="shared" si="0"/>
        <v>55</v>
      </c>
      <c r="B61" s="10" t="s">
        <v>91</v>
      </c>
      <c r="C61" s="8" t="s">
        <v>92</v>
      </c>
      <c r="D61" s="10" t="s">
        <v>24</v>
      </c>
      <c r="E61" s="41">
        <v>65</v>
      </c>
      <c r="F61" s="97"/>
      <c r="G61" s="86">
        <f t="shared" si="15"/>
        <v>0</v>
      </c>
    </row>
    <row r="62" spans="1:7" ht="30" customHeight="1">
      <c r="A62" s="35">
        <f t="shared" si="0"/>
        <v>56</v>
      </c>
      <c r="B62" s="10" t="s">
        <v>93</v>
      </c>
      <c r="C62" s="8" t="s">
        <v>94</v>
      </c>
      <c r="D62" s="10" t="s">
        <v>150</v>
      </c>
      <c r="E62" s="41">
        <v>226.28</v>
      </c>
      <c r="F62" s="97"/>
      <c r="G62" s="86">
        <f t="shared" si="15"/>
        <v>0</v>
      </c>
    </row>
    <row r="63" spans="1:7" ht="30" customHeight="1">
      <c r="A63" s="28">
        <f>A62+1</f>
        <v>57</v>
      </c>
      <c r="B63" s="28" t="s">
        <v>95</v>
      </c>
      <c r="C63" s="27" t="s">
        <v>96</v>
      </c>
      <c r="D63" s="28" t="s">
        <v>8</v>
      </c>
      <c r="E63" s="46" t="s">
        <v>8</v>
      </c>
      <c r="F63" s="94" t="s">
        <v>8</v>
      </c>
      <c r="G63" s="94" t="s">
        <v>8</v>
      </c>
    </row>
    <row r="64" spans="1:7" ht="30" customHeight="1">
      <c r="A64" s="28">
        <f>A63+1</f>
        <v>58</v>
      </c>
      <c r="B64" s="9" t="s">
        <v>97</v>
      </c>
      <c r="C64" s="6" t="s">
        <v>98</v>
      </c>
      <c r="D64" s="9" t="s">
        <v>8</v>
      </c>
      <c r="E64" s="43" t="s">
        <v>8</v>
      </c>
      <c r="F64" s="96" t="s">
        <v>8</v>
      </c>
      <c r="G64" s="96" t="s">
        <v>8</v>
      </c>
    </row>
    <row r="65" spans="1:7" ht="30" customHeight="1">
      <c r="A65" s="35">
        <f t="shared" si="0"/>
        <v>59</v>
      </c>
      <c r="B65" s="10" t="s">
        <v>99</v>
      </c>
      <c r="C65" s="8" t="s">
        <v>100</v>
      </c>
      <c r="D65" s="10" t="s">
        <v>8</v>
      </c>
      <c r="E65" s="41" t="s">
        <v>8</v>
      </c>
      <c r="F65" s="97" t="s">
        <v>8</v>
      </c>
      <c r="G65" s="97" t="s">
        <v>8</v>
      </c>
    </row>
    <row r="66" spans="1:7" ht="30" customHeight="1">
      <c r="A66" s="35">
        <f t="shared" si="0"/>
        <v>60</v>
      </c>
      <c r="B66" s="10"/>
      <c r="C66" s="7" t="s">
        <v>264</v>
      </c>
      <c r="D66" s="10" t="s">
        <v>41</v>
      </c>
      <c r="E66" s="41">
        <v>1</v>
      </c>
      <c r="F66" s="97"/>
      <c r="G66" s="86">
        <f t="shared" ref="G66:G69" si="16">ROUND(F66*E66,2)</f>
        <v>0</v>
      </c>
    </row>
    <row r="67" spans="1:7" ht="30" customHeight="1">
      <c r="A67" s="35">
        <f t="shared" si="0"/>
        <v>61</v>
      </c>
      <c r="B67" s="10"/>
      <c r="C67" s="7" t="s">
        <v>265</v>
      </c>
      <c r="D67" s="10" t="s">
        <v>41</v>
      </c>
      <c r="E67" s="41">
        <v>1</v>
      </c>
      <c r="F67" s="97"/>
      <c r="G67" s="86">
        <f t="shared" si="16"/>
        <v>0</v>
      </c>
    </row>
    <row r="68" spans="1:7" ht="30" customHeight="1">
      <c r="A68" s="35">
        <f t="shared" si="0"/>
        <v>62</v>
      </c>
      <c r="B68" s="10"/>
      <c r="C68" s="7" t="s">
        <v>266</v>
      </c>
      <c r="D68" s="10" t="s">
        <v>41</v>
      </c>
      <c r="E68" s="41">
        <v>2</v>
      </c>
      <c r="F68" s="97"/>
      <c r="G68" s="86">
        <f t="shared" si="16"/>
        <v>0</v>
      </c>
    </row>
    <row r="69" spans="1:7" ht="30" customHeight="1">
      <c r="A69" s="35">
        <f t="shared" si="0"/>
        <v>63</v>
      </c>
      <c r="B69" s="10"/>
      <c r="C69" s="7" t="s">
        <v>267</v>
      </c>
      <c r="D69" s="10" t="s">
        <v>41</v>
      </c>
      <c r="E69" s="41">
        <v>2</v>
      </c>
      <c r="F69" s="97"/>
      <c r="G69" s="86">
        <f t="shared" si="16"/>
        <v>0</v>
      </c>
    </row>
    <row r="70" spans="1:7" ht="30" customHeight="1">
      <c r="A70" s="28">
        <f t="shared" si="0"/>
        <v>64</v>
      </c>
      <c r="B70" s="28" t="s">
        <v>101</v>
      </c>
      <c r="C70" s="27" t="s">
        <v>102</v>
      </c>
      <c r="D70" s="28" t="s">
        <v>8</v>
      </c>
      <c r="E70" s="46" t="s">
        <v>8</v>
      </c>
      <c r="F70" s="94" t="s">
        <v>8</v>
      </c>
      <c r="G70" s="94" t="s">
        <v>8</v>
      </c>
    </row>
    <row r="71" spans="1:7" ht="30" customHeight="1">
      <c r="A71" s="28">
        <f t="shared" si="0"/>
        <v>65</v>
      </c>
      <c r="B71" s="9" t="s">
        <v>103</v>
      </c>
      <c r="C71" s="6" t="s">
        <v>104</v>
      </c>
      <c r="D71" s="9" t="s">
        <v>8</v>
      </c>
      <c r="E71" s="43" t="s">
        <v>8</v>
      </c>
      <c r="F71" s="96" t="s">
        <v>8</v>
      </c>
      <c r="G71" s="96" t="s">
        <v>8</v>
      </c>
    </row>
    <row r="72" spans="1:7" ht="30" customHeight="1">
      <c r="A72" s="35">
        <f t="shared" si="0"/>
        <v>66</v>
      </c>
      <c r="B72" s="10" t="s">
        <v>105</v>
      </c>
      <c r="C72" s="8" t="s">
        <v>106</v>
      </c>
      <c r="D72" s="10" t="s">
        <v>8</v>
      </c>
      <c r="E72" s="41" t="s">
        <v>8</v>
      </c>
      <c r="F72" s="97" t="s">
        <v>8</v>
      </c>
      <c r="G72" s="97" t="s">
        <v>8</v>
      </c>
    </row>
    <row r="73" spans="1:7" ht="30" customHeight="1">
      <c r="A73" s="35">
        <f t="shared" si="0"/>
        <v>67</v>
      </c>
      <c r="B73" s="10"/>
      <c r="C73" s="7" t="s">
        <v>261</v>
      </c>
      <c r="D73" s="10" t="s">
        <v>24</v>
      </c>
      <c r="E73" s="47">
        <v>35.44</v>
      </c>
      <c r="F73" s="98"/>
      <c r="G73" s="86">
        <f t="shared" ref="G73" si="17">ROUND(F73*E73,2)</f>
        <v>0</v>
      </c>
    </row>
    <row r="74" spans="1:7" ht="30" customHeight="1">
      <c r="A74" s="28">
        <f t="shared" ref="A74:A97" si="18">A73+1</f>
        <v>68</v>
      </c>
      <c r="B74" s="28" t="s">
        <v>107</v>
      </c>
      <c r="C74" s="27" t="s">
        <v>108</v>
      </c>
      <c r="D74" s="28" t="s">
        <v>8</v>
      </c>
      <c r="E74" s="46" t="s">
        <v>8</v>
      </c>
      <c r="F74" s="94" t="s">
        <v>8</v>
      </c>
      <c r="G74" s="94" t="s">
        <v>8</v>
      </c>
    </row>
    <row r="75" spans="1:7" ht="30" customHeight="1">
      <c r="A75" s="28">
        <f t="shared" si="18"/>
        <v>69</v>
      </c>
      <c r="B75" s="9" t="s">
        <v>109</v>
      </c>
      <c r="C75" s="6" t="s">
        <v>110</v>
      </c>
      <c r="D75" s="9" t="s">
        <v>8</v>
      </c>
      <c r="E75" s="43" t="s">
        <v>8</v>
      </c>
      <c r="F75" s="96" t="s">
        <v>8</v>
      </c>
      <c r="G75" s="96" t="s">
        <v>8</v>
      </c>
    </row>
    <row r="76" spans="1:7" ht="30" customHeight="1">
      <c r="A76" s="35">
        <f t="shared" si="18"/>
        <v>70</v>
      </c>
      <c r="B76" s="10" t="s">
        <v>111</v>
      </c>
      <c r="C76" s="8" t="s">
        <v>112</v>
      </c>
      <c r="D76" s="10" t="s">
        <v>8</v>
      </c>
      <c r="E76" s="41" t="s">
        <v>8</v>
      </c>
      <c r="F76" s="97" t="s">
        <v>8</v>
      </c>
      <c r="G76" s="97" t="s">
        <v>8</v>
      </c>
    </row>
    <row r="77" spans="1:7" ht="30" customHeight="1">
      <c r="A77" s="35">
        <f t="shared" si="18"/>
        <v>71</v>
      </c>
      <c r="B77" s="10"/>
      <c r="C77" s="7" t="s">
        <v>156</v>
      </c>
      <c r="D77" s="10" t="s">
        <v>24</v>
      </c>
      <c r="E77" s="47">
        <v>100</v>
      </c>
      <c r="F77" s="98"/>
      <c r="G77" s="86">
        <f t="shared" ref="G77" si="19">ROUND(F77*E77,2)</f>
        <v>0</v>
      </c>
    </row>
    <row r="78" spans="1:7" ht="30" customHeight="1">
      <c r="A78" s="35">
        <f t="shared" si="18"/>
        <v>72</v>
      </c>
      <c r="B78" s="10" t="s">
        <v>113</v>
      </c>
      <c r="C78" s="8" t="s">
        <v>114</v>
      </c>
      <c r="D78" s="10" t="s">
        <v>8</v>
      </c>
      <c r="E78" s="41" t="s">
        <v>8</v>
      </c>
      <c r="F78" s="97" t="s">
        <v>8</v>
      </c>
      <c r="G78" s="97" t="s">
        <v>8</v>
      </c>
    </row>
    <row r="79" spans="1:7" ht="30" customHeight="1">
      <c r="A79" s="35">
        <f t="shared" si="18"/>
        <v>73</v>
      </c>
      <c r="B79" s="10"/>
      <c r="C79" s="7" t="s">
        <v>115</v>
      </c>
      <c r="D79" s="10" t="s">
        <v>24</v>
      </c>
      <c r="E79" s="47">
        <v>88</v>
      </c>
      <c r="F79" s="98"/>
      <c r="G79" s="86">
        <f t="shared" ref="G79" si="20">ROUND(F79*E79,2)</f>
        <v>0</v>
      </c>
    </row>
    <row r="80" spans="1:7" ht="30" customHeight="1">
      <c r="A80" s="35">
        <f t="shared" si="18"/>
        <v>74</v>
      </c>
      <c r="B80" s="10" t="s">
        <v>157</v>
      </c>
      <c r="C80" s="7" t="s">
        <v>158</v>
      </c>
      <c r="D80" s="10" t="s">
        <v>8</v>
      </c>
      <c r="E80" s="41" t="s">
        <v>8</v>
      </c>
      <c r="F80" s="97" t="s">
        <v>8</v>
      </c>
      <c r="G80" s="97" t="s">
        <v>8</v>
      </c>
    </row>
    <row r="81" spans="1:7" ht="30" customHeight="1">
      <c r="A81" s="35">
        <f t="shared" si="18"/>
        <v>75</v>
      </c>
      <c r="B81" s="10"/>
      <c r="C81" s="7" t="s">
        <v>116</v>
      </c>
      <c r="D81" s="10" t="s">
        <v>24</v>
      </c>
      <c r="E81" s="47">
        <v>15.83</v>
      </c>
      <c r="F81" s="98"/>
      <c r="G81" s="86">
        <f t="shared" ref="G81" si="21">ROUND(F81*E81,2)</f>
        <v>0</v>
      </c>
    </row>
    <row r="82" spans="1:7" ht="30" customHeight="1">
      <c r="A82" s="28">
        <f t="shared" si="18"/>
        <v>76</v>
      </c>
      <c r="B82" s="28" t="s">
        <v>117</v>
      </c>
      <c r="C82" s="27" t="s">
        <v>118</v>
      </c>
      <c r="D82" s="28" t="s">
        <v>8</v>
      </c>
      <c r="E82" s="46" t="s">
        <v>8</v>
      </c>
      <c r="F82" s="94" t="s">
        <v>8</v>
      </c>
      <c r="G82" s="94" t="s">
        <v>8</v>
      </c>
    </row>
    <row r="83" spans="1:7" ht="30" customHeight="1">
      <c r="A83" s="28">
        <f t="shared" si="18"/>
        <v>77</v>
      </c>
      <c r="B83" s="9" t="s">
        <v>119</v>
      </c>
      <c r="C83" s="6" t="s">
        <v>120</v>
      </c>
      <c r="D83" s="9" t="s">
        <v>8</v>
      </c>
      <c r="E83" s="43" t="s">
        <v>8</v>
      </c>
      <c r="F83" s="96" t="s">
        <v>8</v>
      </c>
      <c r="G83" s="96" t="s">
        <v>8</v>
      </c>
    </row>
    <row r="84" spans="1:7" ht="30" customHeight="1">
      <c r="A84" s="35">
        <f t="shared" si="18"/>
        <v>78</v>
      </c>
      <c r="B84" s="10" t="s">
        <v>121</v>
      </c>
      <c r="C84" s="8" t="s">
        <v>122</v>
      </c>
      <c r="D84" s="10" t="s">
        <v>24</v>
      </c>
      <c r="E84" s="47">
        <v>352</v>
      </c>
      <c r="F84" s="98"/>
      <c r="G84" s="86">
        <f t="shared" ref="G84:G90" si="22">ROUND(F84*E84,2)</f>
        <v>0</v>
      </c>
    </row>
    <row r="85" spans="1:7" ht="30" customHeight="1">
      <c r="A85" s="35">
        <f t="shared" si="18"/>
        <v>79</v>
      </c>
      <c r="B85" s="10" t="s">
        <v>123</v>
      </c>
      <c r="C85" s="8" t="s">
        <v>124</v>
      </c>
      <c r="D85" s="10" t="s">
        <v>150</v>
      </c>
      <c r="E85" s="47">
        <v>183.05</v>
      </c>
      <c r="F85" s="98"/>
      <c r="G85" s="86">
        <f t="shared" si="22"/>
        <v>0</v>
      </c>
    </row>
    <row r="86" spans="1:7" ht="30" customHeight="1">
      <c r="A86" s="35">
        <f t="shared" si="18"/>
        <v>80</v>
      </c>
      <c r="B86" s="10" t="s">
        <v>126</v>
      </c>
      <c r="C86" s="8" t="s">
        <v>127</v>
      </c>
      <c r="D86" s="10" t="s">
        <v>150</v>
      </c>
      <c r="E86" s="47">
        <v>230.02</v>
      </c>
      <c r="F86" s="98"/>
      <c r="G86" s="86">
        <f t="shared" si="22"/>
        <v>0</v>
      </c>
    </row>
    <row r="87" spans="1:7" ht="30" customHeight="1">
      <c r="A87" s="35">
        <f t="shared" si="18"/>
        <v>81</v>
      </c>
      <c r="B87" s="10" t="s">
        <v>128</v>
      </c>
      <c r="C87" s="8" t="s">
        <v>129</v>
      </c>
      <c r="D87" s="10" t="s">
        <v>150</v>
      </c>
      <c r="E87" s="41">
        <v>807.85</v>
      </c>
      <c r="F87" s="97"/>
      <c r="G87" s="86">
        <f t="shared" si="22"/>
        <v>0</v>
      </c>
    </row>
    <row r="88" spans="1:7" ht="30" customHeight="1">
      <c r="A88" s="35">
        <f t="shared" si="18"/>
        <v>82</v>
      </c>
      <c r="B88" s="10" t="s">
        <v>130</v>
      </c>
      <c r="C88" s="8" t="s">
        <v>131</v>
      </c>
      <c r="D88" s="30" t="s">
        <v>11</v>
      </c>
      <c r="E88" s="41">
        <v>1</v>
      </c>
      <c r="F88" s="97"/>
      <c r="G88" s="86">
        <f t="shared" si="22"/>
        <v>0</v>
      </c>
    </row>
    <row r="89" spans="1:7" ht="30" customHeight="1">
      <c r="A89" s="35">
        <f t="shared" si="18"/>
        <v>83</v>
      </c>
      <c r="B89" s="10" t="s">
        <v>132</v>
      </c>
      <c r="C89" s="8" t="s">
        <v>133</v>
      </c>
      <c r="D89" s="10" t="s">
        <v>41</v>
      </c>
      <c r="E89" s="47">
        <v>14</v>
      </c>
      <c r="F89" s="98"/>
      <c r="G89" s="86">
        <f t="shared" si="22"/>
        <v>0</v>
      </c>
    </row>
    <row r="90" spans="1:7" ht="30" customHeight="1">
      <c r="A90" s="35">
        <f t="shared" si="18"/>
        <v>84</v>
      </c>
      <c r="B90" s="10" t="s">
        <v>134</v>
      </c>
      <c r="C90" s="8" t="s">
        <v>135</v>
      </c>
      <c r="D90" s="10" t="s">
        <v>41</v>
      </c>
      <c r="E90" s="47">
        <v>1</v>
      </c>
      <c r="F90" s="98"/>
      <c r="G90" s="86">
        <f t="shared" si="22"/>
        <v>0</v>
      </c>
    </row>
    <row r="91" spans="1:7" ht="30" customHeight="1">
      <c r="A91" s="28">
        <f t="shared" si="18"/>
        <v>85</v>
      </c>
      <c r="B91" s="28" t="s">
        <v>238</v>
      </c>
      <c r="C91" s="27" t="s">
        <v>237</v>
      </c>
      <c r="D91" s="28" t="s">
        <v>8</v>
      </c>
      <c r="E91" s="46" t="s">
        <v>8</v>
      </c>
      <c r="F91" s="94" t="s">
        <v>8</v>
      </c>
      <c r="G91" s="94" t="s">
        <v>8</v>
      </c>
    </row>
    <row r="92" spans="1:7" ht="30" customHeight="1">
      <c r="A92" s="28">
        <f t="shared" si="18"/>
        <v>86</v>
      </c>
      <c r="B92" s="28" t="s">
        <v>240</v>
      </c>
      <c r="C92" s="27" t="s">
        <v>241</v>
      </c>
      <c r="D92" s="28" t="s">
        <v>8</v>
      </c>
      <c r="E92" s="46" t="s">
        <v>8</v>
      </c>
      <c r="F92" s="94" t="s">
        <v>8</v>
      </c>
      <c r="G92" s="94" t="s">
        <v>8</v>
      </c>
    </row>
    <row r="93" spans="1:7" ht="30" customHeight="1">
      <c r="A93" s="35">
        <f t="shared" si="18"/>
        <v>87</v>
      </c>
      <c r="B93" s="38" t="s">
        <v>227</v>
      </c>
      <c r="C93" s="32" t="s">
        <v>232</v>
      </c>
      <c r="D93" s="10" t="s">
        <v>149</v>
      </c>
      <c r="E93" s="49">
        <v>504.82</v>
      </c>
      <c r="F93" s="100"/>
      <c r="G93" s="86">
        <f t="shared" ref="G93:G95" si="23">ROUND(F93*E93,2)</f>
        <v>0</v>
      </c>
    </row>
    <row r="94" spans="1:7" ht="30" customHeight="1">
      <c r="A94" s="35">
        <f t="shared" si="18"/>
        <v>88</v>
      </c>
      <c r="B94" s="38" t="s">
        <v>340</v>
      </c>
      <c r="C94" s="32" t="s">
        <v>344</v>
      </c>
      <c r="D94" s="10" t="s">
        <v>24</v>
      </c>
      <c r="E94" s="49">
        <v>66</v>
      </c>
      <c r="F94" s="100"/>
      <c r="G94" s="86">
        <f t="shared" si="23"/>
        <v>0</v>
      </c>
    </row>
    <row r="95" spans="1:7" ht="30" customHeight="1">
      <c r="A95" s="35">
        <f t="shared" si="18"/>
        <v>89</v>
      </c>
      <c r="B95" s="38" t="s">
        <v>271</v>
      </c>
      <c r="C95" s="32" t="s">
        <v>269</v>
      </c>
      <c r="D95" s="10" t="s">
        <v>24</v>
      </c>
      <c r="E95" s="49">
        <v>66</v>
      </c>
      <c r="F95" s="100"/>
      <c r="G95" s="86">
        <f t="shared" si="23"/>
        <v>0</v>
      </c>
    </row>
    <row r="96" spans="1:7" ht="43.5" customHeight="1">
      <c r="A96" s="35">
        <f t="shared" si="18"/>
        <v>90</v>
      </c>
      <c r="B96" s="38"/>
      <c r="C96" s="22" t="s">
        <v>605</v>
      </c>
      <c r="D96" s="23" t="s">
        <v>324</v>
      </c>
      <c r="E96" s="151">
        <v>1</v>
      </c>
      <c r="F96" s="84"/>
      <c r="G96" s="84">
        <f>ROUND(F96*E96,2)</f>
        <v>0</v>
      </c>
    </row>
    <row r="97" spans="1:7" ht="30" customHeight="1">
      <c r="A97" s="35">
        <f t="shared" si="18"/>
        <v>91</v>
      </c>
      <c r="B97" s="38"/>
      <c r="C97" s="22" t="s">
        <v>600</v>
      </c>
      <c r="D97" s="23" t="s">
        <v>324</v>
      </c>
      <c r="E97" s="151">
        <v>1</v>
      </c>
      <c r="F97" s="84"/>
      <c r="G97" s="84">
        <f>ROUND(F97*E97,2)</f>
        <v>0</v>
      </c>
    </row>
    <row r="98" spans="1:7">
      <c r="A98" s="178" t="s">
        <v>571</v>
      </c>
      <c r="B98" s="178"/>
      <c r="C98" s="178"/>
      <c r="D98" s="178"/>
      <c r="E98" s="178"/>
      <c r="F98" s="178"/>
      <c r="G98" s="102">
        <f>ROUND(SUM(G6:G97),2)</f>
        <v>0</v>
      </c>
    </row>
  </sheetData>
  <mergeCells count="10">
    <mergeCell ref="A1:G1"/>
    <mergeCell ref="A2:G2"/>
    <mergeCell ref="B3:G3"/>
    <mergeCell ref="G4:G5"/>
    <mergeCell ref="A98:F98"/>
    <mergeCell ref="A4:A5"/>
    <mergeCell ref="B4:B5"/>
    <mergeCell ref="C4:C5"/>
    <mergeCell ref="D4:E4"/>
    <mergeCell ref="F4:F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6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42578125" style="91" customWidth="1"/>
    <col min="7" max="7" width="12.85546875" style="91" bestFit="1" customWidth="1"/>
    <col min="8" max="16384" width="9.140625" style="1"/>
  </cols>
  <sheetData>
    <row r="1" spans="1:8" ht="20.25" customHeight="1">
      <c r="A1" s="177" t="s">
        <v>643</v>
      </c>
      <c r="B1" s="177"/>
      <c r="C1" s="177"/>
      <c r="D1" s="177"/>
      <c r="E1" s="177"/>
      <c r="F1" s="177"/>
      <c r="G1" s="177"/>
    </row>
    <row r="2" spans="1:8" ht="56.25" customHeight="1">
      <c r="A2" s="181" t="s">
        <v>591</v>
      </c>
      <c r="B2" s="182"/>
      <c r="C2" s="182"/>
      <c r="D2" s="182"/>
      <c r="E2" s="182"/>
      <c r="F2" s="182"/>
      <c r="G2" s="182"/>
    </row>
    <row r="3" spans="1:8" ht="25.5">
      <c r="A3" s="152" t="s">
        <v>610</v>
      </c>
      <c r="B3" s="179" t="s">
        <v>353</v>
      </c>
      <c r="C3" s="179"/>
      <c r="D3" s="179"/>
      <c r="E3" s="179"/>
      <c r="F3" s="179"/>
      <c r="G3" s="179"/>
    </row>
    <row r="4" spans="1:8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8" ht="15.75" customHeight="1">
      <c r="A5" s="188"/>
      <c r="B5" s="188"/>
      <c r="C5" s="189"/>
      <c r="D5" s="119" t="s">
        <v>4</v>
      </c>
      <c r="E5" s="101" t="s">
        <v>5</v>
      </c>
      <c r="F5" s="190"/>
      <c r="G5" s="190"/>
    </row>
    <row r="6" spans="1:8" ht="30" customHeight="1">
      <c r="A6" s="28">
        <v>1</v>
      </c>
      <c r="B6" s="28" t="s">
        <v>6</v>
      </c>
      <c r="C6" s="27" t="s">
        <v>7</v>
      </c>
      <c r="D6" s="28" t="s">
        <v>8</v>
      </c>
      <c r="E6" s="46" t="s">
        <v>8</v>
      </c>
      <c r="F6" s="94" t="s">
        <v>8</v>
      </c>
      <c r="G6" s="94" t="s">
        <v>8</v>
      </c>
    </row>
    <row r="7" spans="1:8" ht="30" customHeight="1">
      <c r="A7" s="28">
        <f t="shared" ref="A7:A49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  <c r="F7" s="94" t="s">
        <v>8</v>
      </c>
      <c r="G7" s="94" t="s">
        <v>8</v>
      </c>
    </row>
    <row r="8" spans="1:8" ht="30" customHeight="1">
      <c r="A8" s="35">
        <f t="shared" si="0"/>
        <v>3</v>
      </c>
      <c r="B8" s="36"/>
      <c r="C8" s="29" t="s">
        <v>345</v>
      </c>
      <c r="D8" s="30" t="s">
        <v>11</v>
      </c>
      <c r="E8" s="30">
        <v>1</v>
      </c>
      <c r="F8" s="95"/>
      <c r="G8" s="86">
        <f t="shared" ref="G8" si="1">ROUND(F8*E8,2)</f>
        <v>0</v>
      </c>
      <c r="H8" s="93"/>
    </row>
    <row r="9" spans="1:8" ht="30" customHeight="1">
      <c r="A9" s="28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  <c r="F9" s="94" t="s">
        <v>8</v>
      </c>
      <c r="G9" s="94" t="s">
        <v>8</v>
      </c>
      <c r="H9" s="93"/>
    </row>
    <row r="10" spans="1:8" ht="30" customHeight="1">
      <c r="A10" s="28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  <c r="F10" s="96" t="s">
        <v>8</v>
      </c>
      <c r="G10" s="96" t="s">
        <v>8</v>
      </c>
      <c r="H10" s="93"/>
    </row>
    <row r="11" spans="1:8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195.86</v>
      </c>
      <c r="F11" s="97"/>
      <c r="G11" s="86">
        <f t="shared" ref="G11:G15" si="2">ROUND(F11*E11,2)</f>
        <v>0</v>
      </c>
      <c r="H11" s="93"/>
    </row>
    <row r="12" spans="1:8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130.58000000000001</v>
      </c>
      <c r="F12" s="97"/>
      <c r="G12" s="86">
        <f t="shared" si="2"/>
        <v>0</v>
      </c>
      <c r="H12" s="93"/>
    </row>
    <row r="13" spans="1:8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144.02000000000001</v>
      </c>
      <c r="F13" s="97"/>
      <c r="G13" s="86">
        <f t="shared" si="2"/>
        <v>0</v>
      </c>
      <c r="H13" s="93"/>
    </row>
    <row r="14" spans="1:8" ht="30" customHeight="1">
      <c r="A14" s="35">
        <f t="shared" si="0"/>
        <v>9</v>
      </c>
      <c r="B14" s="10" t="s">
        <v>342</v>
      </c>
      <c r="C14" s="8" t="s">
        <v>148</v>
      </c>
      <c r="D14" s="10" t="s">
        <v>149</v>
      </c>
      <c r="E14" s="41">
        <v>219.47</v>
      </c>
      <c r="F14" s="97"/>
      <c r="G14" s="86">
        <f t="shared" si="2"/>
        <v>0</v>
      </c>
      <c r="H14" s="93"/>
    </row>
    <row r="15" spans="1:8" ht="30" customHeight="1">
      <c r="A15" s="35">
        <f t="shared" si="0"/>
        <v>10</v>
      </c>
      <c r="B15" s="10" t="s">
        <v>357</v>
      </c>
      <c r="C15" s="8" t="s">
        <v>346</v>
      </c>
      <c r="D15" s="10" t="s">
        <v>149</v>
      </c>
      <c r="E15" s="41">
        <v>21.09</v>
      </c>
      <c r="F15" s="97"/>
      <c r="G15" s="86">
        <f t="shared" si="2"/>
        <v>0</v>
      </c>
      <c r="H15" s="93"/>
    </row>
    <row r="16" spans="1:8" ht="30" customHeight="1">
      <c r="A16" s="28">
        <f>A15+1</f>
        <v>11</v>
      </c>
      <c r="B16" s="28" t="s">
        <v>32</v>
      </c>
      <c r="C16" s="27" t="s">
        <v>33</v>
      </c>
      <c r="D16" s="28" t="s">
        <v>8</v>
      </c>
      <c r="E16" s="46" t="s">
        <v>8</v>
      </c>
      <c r="F16" s="94" t="s">
        <v>8</v>
      </c>
      <c r="G16" s="94" t="s">
        <v>8</v>
      </c>
      <c r="H16" s="93"/>
    </row>
    <row r="17" spans="1:8" ht="30" customHeight="1">
      <c r="A17" s="28">
        <f t="shared" si="0"/>
        <v>12</v>
      </c>
      <c r="B17" s="9" t="s">
        <v>34</v>
      </c>
      <c r="C17" s="6" t="s">
        <v>35</v>
      </c>
      <c r="D17" s="9" t="s">
        <v>8</v>
      </c>
      <c r="E17" s="43" t="s">
        <v>8</v>
      </c>
      <c r="F17" s="96" t="s">
        <v>8</v>
      </c>
      <c r="G17" s="96" t="s">
        <v>8</v>
      </c>
      <c r="H17" s="93"/>
    </row>
    <row r="18" spans="1:8" ht="30" customHeight="1">
      <c r="A18" s="35">
        <f t="shared" si="0"/>
        <v>13</v>
      </c>
      <c r="B18" s="10" t="s">
        <v>36</v>
      </c>
      <c r="C18" s="8" t="s">
        <v>37</v>
      </c>
      <c r="D18" s="10" t="s">
        <v>38</v>
      </c>
      <c r="E18" s="41">
        <v>4430</v>
      </c>
      <c r="F18" s="97"/>
      <c r="G18" s="86">
        <f t="shared" ref="G18" si="3">ROUND(F18*E18,2)</f>
        <v>0</v>
      </c>
      <c r="H18" s="93"/>
    </row>
    <row r="19" spans="1:8" ht="30" customHeight="1">
      <c r="A19" s="28">
        <f>A18+1</f>
        <v>14</v>
      </c>
      <c r="B19" s="28" t="s">
        <v>45</v>
      </c>
      <c r="C19" s="27" t="s">
        <v>46</v>
      </c>
      <c r="D19" s="28" t="s">
        <v>8</v>
      </c>
      <c r="E19" s="46" t="s">
        <v>8</v>
      </c>
      <c r="F19" s="94" t="s">
        <v>8</v>
      </c>
      <c r="G19" s="94" t="s">
        <v>8</v>
      </c>
      <c r="H19" s="93"/>
    </row>
    <row r="20" spans="1:8" ht="30" customHeight="1">
      <c r="A20" s="28">
        <f t="shared" si="0"/>
        <v>15</v>
      </c>
      <c r="B20" s="9" t="s">
        <v>47</v>
      </c>
      <c r="C20" s="6" t="s">
        <v>48</v>
      </c>
      <c r="D20" s="9" t="s">
        <v>8</v>
      </c>
      <c r="E20" s="43" t="s">
        <v>8</v>
      </c>
      <c r="F20" s="96" t="s">
        <v>8</v>
      </c>
      <c r="G20" s="96" t="s">
        <v>8</v>
      </c>
      <c r="H20" s="93"/>
    </row>
    <row r="21" spans="1:8" ht="30" customHeight="1">
      <c r="A21" s="35">
        <f t="shared" si="0"/>
        <v>16</v>
      </c>
      <c r="B21" s="9"/>
      <c r="C21" s="7" t="s">
        <v>154</v>
      </c>
      <c r="D21" s="10" t="s">
        <v>149</v>
      </c>
      <c r="E21" s="41">
        <v>7.49</v>
      </c>
      <c r="F21" s="97"/>
      <c r="G21" s="86">
        <f t="shared" ref="G21:G24" si="4">ROUND(F21*E21,2)</f>
        <v>0</v>
      </c>
      <c r="H21" s="93"/>
    </row>
    <row r="22" spans="1:8" ht="30" customHeight="1">
      <c r="A22" s="35">
        <f>A21+1</f>
        <v>17</v>
      </c>
      <c r="B22" s="9"/>
      <c r="C22" s="7" t="s">
        <v>215</v>
      </c>
      <c r="D22" s="10" t="s">
        <v>149</v>
      </c>
      <c r="E22" s="41">
        <v>4.01</v>
      </c>
      <c r="F22" s="97"/>
      <c r="G22" s="86">
        <f t="shared" si="4"/>
        <v>0</v>
      </c>
      <c r="H22" s="93"/>
    </row>
    <row r="23" spans="1:8" ht="30" customHeight="1">
      <c r="A23" s="35">
        <f t="shared" ref="A23:A24" si="5">A22+1</f>
        <v>18</v>
      </c>
      <c r="B23" s="9"/>
      <c r="C23" s="7" t="s">
        <v>352</v>
      </c>
      <c r="D23" s="10" t="s">
        <v>149</v>
      </c>
      <c r="E23" s="41">
        <v>6.7</v>
      </c>
      <c r="F23" s="97"/>
      <c r="G23" s="86">
        <f t="shared" si="4"/>
        <v>0</v>
      </c>
      <c r="H23" s="93"/>
    </row>
    <row r="24" spans="1:8" ht="30" customHeight="1">
      <c r="A24" s="35">
        <f t="shared" si="5"/>
        <v>19</v>
      </c>
      <c r="B24" s="10"/>
      <c r="C24" s="7" t="s">
        <v>347</v>
      </c>
      <c r="D24" s="10" t="s">
        <v>149</v>
      </c>
      <c r="E24" s="41">
        <v>1.9</v>
      </c>
      <c r="F24" s="97"/>
      <c r="G24" s="86">
        <f t="shared" si="4"/>
        <v>0</v>
      </c>
      <c r="H24" s="93"/>
    </row>
    <row r="25" spans="1:8" ht="30" customHeight="1">
      <c r="A25" s="28">
        <f>A24+1</f>
        <v>20</v>
      </c>
      <c r="B25" s="9" t="s">
        <v>49</v>
      </c>
      <c r="C25" s="6" t="s">
        <v>50</v>
      </c>
      <c r="D25" s="9" t="s">
        <v>8</v>
      </c>
      <c r="E25" s="43" t="s">
        <v>8</v>
      </c>
      <c r="F25" s="96" t="s">
        <v>8</v>
      </c>
      <c r="G25" s="96" t="s">
        <v>8</v>
      </c>
      <c r="H25" s="93"/>
    </row>
    <row r="26" spans="1:8" ht="30" customHeight="1">
      <c r="A26" s="35">
        <f t="shared" si="0"/>
        <v>21</v>
      </c>
      <c r="B26" s="10"/>
      <c r="C26" s="8" t="s">
        <v>336</v>
      </c>
      <c r="D26" s="10" t="s">
        <v>149</v>
      </c>
      <c r="E26" s="41">
        <v>6.41</v>
      </c>
      <c r="F26" s="97"/>
      <c r="G26" s="86">
        <f t="shared" ref="G26" si="6">ROUND(F26*E26,2)</f>
        <v>0</v>
      </c>
      <c r="H26" s="93"/>
    </row>
    <row r="27" spans="1:8" ht="30" customHeight="1">
      <c r="A27" s="28">
        <f>A26+1</f>
        <v>22</v>
      </c>
      <c r="B27" s="9" t="s">
        <v>51</v>
      </c>
      <c r="C27" s="6" t="s">
        <v>52</v>
      </c>
      <c r="D27" s="9" t="s">
        <v>8</v>
      </c>
      <c r="E27" s="43" t="s">
        <v>8</v>
      </c>
      <c r="F27" s="96" t="s">
        <v>8</v>
      </c>
      <c r="G27" s="96" t="s">
        <v>8</v>
      </c>
      <c r="H27" s="93"/>
    </row>
    <row r="28" spans="1:8" ht="30" customHeight="1">
      <c r="A28" s="35">
        <f t="shared" si="0"/>
        <v>23</v>
      </c>
      <c r="B28" s="10" t="s">
        <v>139</v>
      </c>
      <c r="C28" s="8" t="s">
        <v>140</v>
      </c>
      <c r="D28" s="10" t="s">
        <v>8</v>
      </c>
      <c r="E28" s="41" t="s">
        <v>8</v>
      </c>
      <c r="F28" s="97" t="s">
        <v>8</v>
      </c>
      <c r="G28" s="97" t="s">
        <v>8</v>
      </c>
      <c r="H28" s="93"/>
    </row>
    <row r="29" spans="1:8" ht="30" customHeight="1">
      <c r="A29" s="35">
        <f t="shared" si="0"/>
        <v>24</v>
      </c>
      <c r="B29" s="10"/>
      <c r="C29" s="8" t="s">
        <v>348</v>
      </c>
      <c r="D29" s="10" t="s">
        <v>24</v>
      </c>
      <c r="E29" s="41">
        <v>19</v>
      </c>
      <c r="F29" s="97"/>
      <c r="G29" s="86">
        <f t="shared" ref="G29" si="7">ROUND(F29*E29,2)</f>
        <v>0</v>
      </c>
      <c r="H29" s="93"/>
    </row>
    <row r="30" spans="1:8" ht="30" customHeight="1">
      <c r="A30" s="28">
        <f>A29+1</f>
        <v>25</v>
      </c>
      <c r="B30" s="28" t="s">
        <v>55</v>
      </c>
      <c r="C30" s="27" t="s">
        <v>56</v>
      </c>
      <c r="D30" s="28" t="s">
        <v>8</v>
      </c>
      <c r="E30" s="46" t="s">
        <v>8</v>
      </c>
      <c r="F30" s="94" t="s">
        <v>8</v>
      </c>
      <c r="G30" s="94" t="s">
        <v>8</v>
      </c>
      <c r="H30" s="93"/>
    </row>
    <row r="31" spans="1:8" ht="30" customHeight="1">
      <c r="A31" s="28">
        <f t="shared" si="0"/>
        <v>26</v>
      </c>
      <c r="B31" s="9" t="s">
        <v>57</v>
      </c>
      <c r="C31" s="6" t="s">
        <v>58</v>
      </c>
      <c r="D31" s="9" t="s">
        <v>8</v>
      </c>
      <c r="E31" s="43" t="s">
        <v>8</v>
      </c>
      <c r="F31" s="96" t="s">
        <v>8</v>
      </c>
      <c r="G31" s="96" t="s">
        <v>8</v>
      </c>
      <c r="H31" s="93"/>
    </row>
    <row r="32" spans="1:8" ht="30" customHeight="1">
      <c r="A32" s="35">
        <f t="shared" si="0"/>
        <v>27</v>
      </c>
      <c r="B32" s="10" t="s">
        <v>59</v>
      </c>
      <c r="C32" s="8" t="s">
        <v>60</v>
      </c>
      <c r="D32" s="10" t="s">
        <v>150</v>
      </c>
      <c r="E32" s="47">
        <f>67.04+17.5</f>
        <v>84.54</v>
      </c>
      <c r="F32" s="98"/>
      <c r="G32" s="86">
        <f t="shared" ref="G32" si="8">ROUND(F32*E32,2)</f>
        <v>0</v>
      </c>
      <c r="H32" s="93"/>
    </row>
    <row r="33" spans="1:8" ht="30" customHeight="1">
      <c r="A33" s="28">
        <f t="shared" si="0"/>
        <v>28</v>
      </c>
      <c r="B33" s="9" t="s">
        <v>61</v>
      </c>
      <c r="C33" s="6" t="s">
        <v>62</v>
      </c>
      <c r="D33" s="9" t="s">
        <v>8</v>
      </c>
      <c r="E33" s="43" t="s">
        <v>8</v>
      </c>
      <c r="F33" s="96" t="s">
        <v>8</v>
      </c>
      <c r="G33" s="96" t="s">
        <v>8</v>
      </c>
      <c r="H33" s="93"/>
    </row>
    <row r="34" spans="1:8" ht="30" customHeight="1">
      <c r="A34" s="35">
        <f t="shared" si="0"/>
        <v>29</v>
      </c>
      <c r="B34" s="10" t="s">
        <v>63</v>
      </c>
      <c r="C34" s="8" t="s">
        <v>64</v>
      </c>
      <c r="D34" s="10" t="s">
        <v>150</v>
      </c>
      <c r="E34" s="41">
        <v>62.89</v>
      </c>
      <c r="F34" s="97"/>
      <c r="G34" s="86">
        <f t="shared" ref="G34" si="9">ROUND(F34*E34,2)</f>
        <v>0</v>
      </c>
      <c r="H34" s="93"/>
    </row>
    <row r="35" spans="1:8" ht="30" customHeight="1">
      <c r="A35" s="28">
        <f>A34+1</f>
        <v>30</v>
      </c>
      <c r="B35" s="28" t="s">
        <v>107</v>
      </c>
      <c r="C35" s="27" t="s">
        <v>108</v>
      </c>
      <c r="D35" s="28" t="s">
        <v>8</v>
      </c>
      <c r="E35" s="46" t="s">
        <v>8</v>
      </c>
      <c r="F35" s="94" t="s">
        <v>8</v>
      </c>
      <c r="G35" s="94" t="s">
        <v>8</v>
      </c>
      <c r="H35" s="93"/>
    </row>
    <row r="36" spans="1:8" ht="30" customHeight="1">
      <c r="A36" s="28">
        <f t="shared" si="0"/>
        <v>31</v>
      </c>
      <c r="B36" s="9" t="s">
        <v>109</v>
      </c>
      <c r="C36" s="6" t="s">
        <v>110</v>
      </c>
      <c r="D36" s="9" t="s">
        <v>8</v>
      </c>
      <c r="E36" s="43" t="s">
        <v>8</v>
      </c>
      <c r="F36" s="96" t="s">
        <v>8</v>
      </c>
      <c r="G36" s="96" t="s">
        <v>8</v>
      </c>
      <c r="H36" s="93"/>
    </row>
    <row r="37" spans="1:8" ht="30" customHeight="1">
      <c r="A37" s="35">
        <f>A36+1</f>
        <v>32</v>
      </c>
      <c r="B37" s="10" t="s">
        <v>141</v>
      </c>
      <c r="C37" s="7" t="s">
        <v>142</v>
      </c>
      <c r="D37" s="10" t="s">
        <v>24</v>
      </c>
      <c r="E37" s="47">
        <v>12.7</v>
      </c>
      <c r="F37" s="98"/>
      <c r="G37" s="86">
        <f t="shared" ref="G37" si="10">ROUND(F37*E37,2)</f>
        <v>0</v>
      </c>
      <c r="H37" s="93"/>
    </row>
    <row r="38" spans="1:8" ht="30" customHeight="1">
      <c r="A38" s="28">
        <f>A37+1</f>
        <v>33</v>
      </c>
      <c r="B38" s="28" t="s">
        <v>117</v>
      </c>
      <c r="C38" s="27" t="s">
        <v>118</v>
      </c>
      <c r="D38" s="28" t="s">
        <v>8</v>
      </c>
      <c r="E38" s="46" t="s">
        <v>8</v>
      </c>
      <c r="F38" s="94" t="s">
        <v>8</v>
      </c>
      <c r="G38" s="94" t="s">
        <v>8</v>
      </c>
      <c r="H38" s="93"/>
    </row>
    <row r="39" spans="1:8" ht="30" customHeight="1">
      <c r="A39" s="28">
        <f t="shared" si="0"/>
        <v>34</v>
      </c>
      <c r="B39" s="9" t="s">
        <v>119</v>
      </c>
      <c r="C39" s="6" t="s">
        <v>120</v>
      </c>
      <c r="D39" s="9" t="s">
        <v>8</v>
      </c>
      <c r="E39" s="43" t="s">
        <v>8</v>
      </c>
      <c r="F39" s="96" t="s">
        <v>8</v>
      </c>
      <c r="G39" s="96" t="s">
        <v>8</v>
      </c>
      <c r="H39" s="93"/>
    </row>
    <row r="40" spans="1:8" ht="30" customHeight="1">
      <c r="A40" s="35">
        <f t="shared" si="0"/>
        <v>35</v>
      </c>
      <c r="B40" s="10" t="s">
        <v>341</v>
      </c>
      <c r="C40" s="8" t="s">
        <v>125</v>
      </c>
      <c r="D40" s="10" t="s">
        <v>150</v>
      </c>
      <c r="E40" s="47">
        <v>10.32</v>
      </c>
      <c r="F40" s="98"/>
      <c r="G40" s="86">
        <f t="shared" ref="G40:G43" si="11">ROUND(F40*E40,2)</f>
        <v>0</v>
      </c>
      <c r="H40" s="93"/>
    </row>
    <row r="41" spans="1:8" ht="30" customHeight="1">
      <c r="A41" s="35">
        <f t="shared" si="0"/>
        <v>36</v>
      </c>
      <c r="B41" s="10" t="s">
        <v>126</v>
      </c>
      <c r="C41" s="8" t="s">
        <v>127</v>
      </c>
      <c r="D41" s="10" t="s">
        <v>150</v>
      </c>
      <c r="E41" s="47">
        <v>30.1</v>
      </c>
      <c r="F41" s="98"/>
      <c r="G41" s="86">
        <f t="shared" si="11"/>
        <v>0</v>
      </c>
      <c r="H41" s="93"/>
    </row>
    <row r="42" spans="1:8" ht="30" customHeight="1">
      <c r="A42" s="35">
        <f t="shared" si="0"/>
        <v>37</v>
      </c>
      <c r="B42" s="10" t="s">
        <v>132</v>
      </c>
      <c r="C42" s="8" t="s">
        <v>133</v>
      </c>
      <c r="D42" s="10" t="s">
        <v>41</v>
      </c>
      <c r="E42" s="47">
        <v>6</v>
      </c>
      <c r="F42" s="98"/>
      <c r="G42" s="86">
        <f t="shared" si="11"/>
        <v>0</v>
      </c>
      <c r="H42" s="93"/>
    </row>
    <row r="43" spans="1:8" ht="30" customHeight="1">
      <c r="A43" s="35">
        <f t="shared" si="0"/>
        <v>38</v>
      </c>
      <c r="B43" s="10" t="s">
        <v>134</v>
      </c>
      <c r="C43" s="8" t="s">
        <v>135</v>
      </c>
      <c r="D43" s="10" t="s">
        <v>41</v>
      </c>
      <c r="E43" s="47">
        <v>1</v>
      </c>
      <c r="F43" s="98"/>
      <c r="G43" s="86">
        <f t="shared" si="11"/>
        <v>0</v>
      </c>
      <c r="H43" s="93"/>
    </row>
    <row r="44" spans="1:8" s="2" customFormat="1" ht="30" customHeight="1">
      <c r="A44" s="28">
        <f>A43+1</f>
        <v>39</v>
      </c>
      <c r="B44" s="9" t="s">
        <v>349</v>
      </c>
      <c r="C44" s="6" t="s">
        <v>350</v>
      </c>
      <c r="D44" s="9" t="s">
        <v>8</v>
      </c>
      <c r="E44" s="51" t="s">
        <v>8</v>
      </c>
      <c r="F44" s="103" t="s">
        <v>8</v>
      </c>
      <c r="G44" s="103" t="s">
        <v>8</v>
      </c>
      <c r="H44" s="93"/>
    </row>
    <row r="45" spans="1:8" ht="30" customHeight="1">
      <c r="A45" s="35">
        <f>A44+1</f>
        <v>40</v>
      </c>
      <c r="B45" s="10" t="s">
        <v>136</v>
      </c>
      <c r="C45" s="8" t="s">
        <v>351</v>
      </c>
      <c r="D45" s="10" t="s">
        <v>150</v>
      </c>
      <c r="E45" s="47">
        <v>145.35</v>
      </c>
      <c r="F45" s="98"/>
      <c r="G45" s="86">
        <f t="shared" ref="G45" si="12">ROUND(F45*E45,2)</f>
        <v>0</v>
      </c>
      <c r="H45" s="93"/>
    </row>
    <row r="46" spans="1:8" ht="30" customHeight="1">
      <c r="A46" s="28">
        <f>A45+1</f>
        <v>41</v>
      </c>
      <c r="B46" s="28" t="s">
        <v>117</v>
      </c>
      <c r="C46" s="27" t="s">
        <v>118</v>
      </c>
      <c r="D46" s="28" t="s">
        <v>8</v>
      </c>
      <c r="E46" s="46" t="s">
        <v>8</v>
      </c>
      <c r="F46" s="94" t="s">
        <v>8</v>
      </c>
      <c r="G46" s="94" t="s">
        <v>8</v>
      </c>
      <c r="H46" s="93"/>
    </row>
    <row r="47" spans="1:8" ht="30" customHeight="1">
      <c r="A47" s="28">
        <f>A46+1</f>
        <v>42</v>
      </c>
      <c r="B47" s="28" t="s">
        <v>240</v>
      </c>
      <c r="C47" s="27" t="s">
        <v>241</v>
      </c>
      <c r="D47" s="28" t="s">
        <v>8</v>
      </c>
      <c r="E47" s="46" t="s">
        <v>8</v>
      </c>
      <c r="F47" s="94" t="s">
        <v>8</v>
      </c>
      <c r="G47" s="94" t="s">
        <v>8</v>
      </c>
      <c r="H47" s="93"/>
    </row>
    <row r="48" spans="1:8" ht="30" customHeight="1">
      <c r="A48" s="35">
        <f t="shared" si="0"/>
        <v>43</v>
      </c>
      <c r="B48" s="38" t="s">
        <v>227</v>
      </c>
      <c r="C48" s="32" t="s">
        <v>232</v>
      </c>
      <c r="D48" s="10" t="s">
        <v>149</v>
      </c>
      <c r="E48" s="48">
        <v>23.97</v>
      </c>
      <c r="F48" s="99"/>
      <c r="G48" s="86">
        <f t="shared" ref="G48:G49" si="13">ROUND(F48*E48,2)</f>
        <v>0</v>
      </c>
      <c r="H48" s="93"/>
    </row>
    <row r="49" spans="1:8" ht="30" customHeight="1">
      <c r="A49" s="35">
        <f t="shared" si="0"/>
        <v>44</v>
      </c>
      <c r="B49" s="38" t="s">
        <v>229</v>
      </c>
      <c r="C49" s="32" t="s">
        <v>234</v>
      </c>
      <c r="D49" s="10" t="s">
        <v>24</v>
      </c>
      <c r="E49" s="48">
        <f>4.75*2</f>
        <v>9.5</v>
      </c>
      <c r="F49" s="99"/>
      <c r="G49" s="86">
        <f t="shared" si="13"/>
        <v>0</v>
      </c>
      <c r="H49" s="93"/>
    </row>
    <row r="50" spans="1:8">
      <c r="A50" s="178" t="s">
        <v>571</v>
      </c>
      <c r="B50" s="178"/>
      <c r="C50" s="178"/>
      <c r="D50" s="178"/>
      <c r="E50" s="178"/>
      <c r="F50" s="178"/>
      <c r="G50" s="102">
        <f>ROUND(SUM(G8:G49),2)</f>
        <v>0</v>
      </c>
    </row>
  </sheetData>
  <mergeCells count="10">
    <mergeCell ref="A50:F50"/>
    <mergeCell ref="A1:G1"/>
    <mergeCell ref="A2:G2"/>
    <mergeCell ref="B3:G3"/>
    <mergeCell ref="A4:A5"/>
    <mergeCell ref="B4:B5"/>
    <mergeCell ref="C4:C5"/>
    <mergeCell ref="D4:E4"/>
    <mergeCell ref="F4:F5"/>
    <mergeCell ref="G4:G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1.28515625" style="91" customWidth="1"/>
    <col min="7" max="7" width="12.85546875" style="91" bestFit="1" customWidth="1"/>
    <col min="8" max="16384" width="9.140625" style="1"/>
  </cols>
  <sheetData>
    <row r="1" spans="1:7" ht="19.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5.5" customHeight="1">
      <c r="A2" s="181" t="s">
        <v>591</v>
      </c>
      <c r="B2" s="182"/>
      <c r="C2" s="182"/>
      <c r="D2" s="182"/>
      <c r="E2" s="182"/>
      <c r="F2" s="182"/>
      <c r="G2" s="182"/>
    </row>
    <row r="3" spans="1:7" s="14" customFormat="1" ht="29.25" customHeight="1">
      <c r="A3" s="152" t="s">
        <v>611</v>
      </c>
      <c r="B3" s="179" t="s">
        <v>272</v>
      </c>
      <c r="C3" s="179"/>
      <c r="D3" s="179"/>
      <c r="E3" s="179"/>
      <c r="F3" s="179"/>
      <c r="G3" s="179"/>
    </row>
    <row r="4" spans="1:7" s="14" customFormat="1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5" t="s">
        <v>504</v>
      </c>
      <c r="G4" s="185" t="s">
        <v>506</v>
      </c>
    </row>
    <row r="5" spans="1:7" s="14" customFormat="1" ht="15.75" customHeight="1">
      <c r="A5" s="188"/>
      <c r="B5" s="188"/>
      <c r="C5" s="189"/>
      <c r="D5" s="119" t="s">
        <v>4</v>
      </c>
      <c r="E5" s="101" t="s">
        <v>5</v>
      </c>
      <c r="F5" s="191"/>
      <c r="G5" s="191"/>
    </row>
    <row r="6" spans="1:7" s="14" customFormat="1">
      <c r="A6" s="121"/>
      <c r="B6" s="104" t="s">
        <v>388</v>
      </c>
      <c r="C6" s="105" t="s">
        <v>537</v>
      </c>
      <c r="D6" s="105"/>
      <c r="E6" s="133"/>
      <c r="F6" s="134"/>
      <c r="G6" s="134"/>
    </row>
    <row r="7" spans="1:7" s="14" customFormat="1" ht="25.5">
      <c r="A7" s="35">
        <f>A6+1</f>
        <v>1</v>
      </c>
      <c r="B7" s="10" t="s">
        <v>569</v>
      </c>
      <c r="C7" s="13" t="s">
        <v>508</v>
      </c>
      <c r="D7" s="39" t="s">
        <v>377</v>
      </c>
      <c r="E7" s="41">
        <v>92</v>
      </c>
      <c r="F7" s="86"/>
      <c r="G7" s="86">
        <f>ROUND(F7*E7,2)</f>
        <v>0</v>
      </c>
    </row>
    <row r="8" spans="1:7" s="14" customFormat="1" ht="25.5">
      <c r="A8" s="35">
        <f>A7+1</f>
        <v>2</v>
      </c>
      <c r="B8" s="10" t="s">
        <v>376</v>
      </c>
      <c r="C8" s="13" t="s">
        <v>583</v>
      </c>
      <c r="D8" s="39" t="s">
        <v>377</v>
      </c>
      <c r="E8" s="41">
        <v>92</v>
      </c>
      <c r="F8" s="86"/>
      <c r="G8" s="86">
        <f t="shared" ref="G8:G46" si="0">ROUND(F8*E8,2)</f>
        <v>0</v>
      </c>
    </row>
    <row r="9" spans="1:7" s="14" customFormat="1" ht="38.25">
      <c r="A9" s="35">
        <f t="shared" ref="A9:A46" si="1">A8+1</f>
        <v>3</v>
      </c>
      <c r="B9" s="10" t="s">
        <v>376</v>
      </c>
      <c r="C9" s="13" t="s">
        <v>538</v>
      </c>
      <c r="D9" s="39" t="s">
        <v>377</v>
      </c>
      <c r="E9" s="41">
        <v>68</v>
      </c>
      <c r="F9" s="86"/>
      <c r="G9" s="86">
        <f t="shared" si="0"/>
        <v>0</v>
      </c>
    </row>
    <row r="10" spans="1:7" s="14" customFormat="1" ht="38.25">
      <c r="A10" s="35">
        <f t="shared" si="1"/>
        <v>4</v>
      </c>
      <c r="B10" s="10" t="s">
        <v>376</v>
      </c>
      <c r="C10" s="13" t="s">
        <v>539</v>
      </c>
      <c r="D10" s="39" t="s">
        <v>377</v>
      </c>
      <c r="E10" s="41">
        <v>24</v>
      </c>
      <c r="F10" s="86"/>
      <c r="G10" s="86">
        <f t="shared" si="0"/>
        <v>0</v>
      </c>
    </row>
    <row r="11" spans="1:7" s="14" customFormat="1" ht="38.25">
      <c r="A11" s="35">
        <f t="shared" si="1"/>
        <v>5</v>
      </c>
      <c r="B11" s="10" t="s">
        <v>376</v>
      </c>
      <c r="C11" s="13" t="s">
        <v>540</v>
      </c>
      <c r="D11" s="39" t="s">
        <v>377</v>
      </c>
      <c r="E11" s="41">
        <v>36</v>
      </c>
      <c r="F11" s="86"/>
      <c r="G11" s="86">
        <f t="shared" si="0"/>
        <v>0</v>
      </c>
    </row>
    <row r="12" spans="1:7" s="14" customFormat="1" ht="25.5">
      <c r="A12" s="35">
        <f t="shared" si="1"/>
        <v>6</v>
      </c>
      <c r="B12" s="10" t="s">
        <v>376</v>
      </c>
      <c r="C12" s="13" t="s">
        <v>541</v>
      </c>
      <c r="D12" s="39" t="s">
        <v>377</v>
      </c>
      <c r="E12" s="41">
        <v>14</v>
      </c>
      <c r="F12" s="86"/>
      <c r="G12" s="86">
        <f t="shared" si="0"/>
        <v>0</v>
      </c>
    </row>
    <row r="13" spans="1:7" s="14" customFormat="1" ht="38.25">
      <c r="A13" s="35">
        <f t="shared" si="1"/>
        <v>7</v>
      </c>
      <c r="B13" s="10" t="s">
        <v>376</v>
      </c>
      <c r="C13" s="13" t="s">
        <v>542</v>
      </c>
      <c r="D13" s="39" t="s">
        <v>377</v>
      </c>
      <c r="E13" s="41">
        <v>5</v>
      </c>
      <c r="F13" s="86"/>
      <c r="G13" s="86">
        <f t="shared" si="0"/>
        <v>0</v>
      </c>
    </row>
    <row r="14" spans="1:7" s="14" customFormat="1" ht="51">
      <c r="A14" s="35">
        <f t="shared" si="1"/>
        <v>8</v>
      </c>
      <c r="B14" s="10" t="s">
        <v>376</v>
      </c>
      <c r="C14" s="13" t="s">
        <v>543</v>
      </c>
      <c r="D14" s="39" t="s">
        <v>41</v>
      </c>
      <c r="E14" s="41">
        <v>1</v>
      </c>
      <c r="F14" s="86"/>
      <c r="G14" s="86">
        <f t="shared" si="0"/>
        <v>0</v>
      </c>
    </row>
    <row r="15" spans="1:7" s="14" customFormat="1" ht="25.5">
      <c r="A15" s="35">
        <f t="shared" si="1"/>
        <v>9</v>
      </c>
      <c r="B15" s="10" t="s">
        <v>376</v>
      </c>
      <c r="C15" s="13" t="s">
        <v>544</v>
      </c>
      <c r="D15" s="39" t="s">
        <v>521</v>
      </c>
      <c r="E15" s="41">
        <v>11</v>
      </c>
      <c r="F15" s="86"/>
      <c r="G15" s="86">
        <f t="shared" si="0"/>
        <v>0</v>
      </c>
    </row>
    <row r="16" spans="1:7" s="14" customFormat="1" ht="25.5">
      <c r="A16" s="35">
        <f t="shared" si="1"/>
        <v>10</v>
      </c>
      <c r="B16" s="10" t="s">
        <v>376</v>
      </c>
      <c r="C16" s="13" t="s">
        <v>514</v>
      </c>
      <c r="D16" s="39" t="s">
        <v>377</v>
      </c>
      <c r="E16" s="41">
        <v>92</v>
      </c>
      <c r="F16" s="86"/>
      <c r="G16" s="86">
        <f t="shared" si="0"/>
        <v>0</v>
      </c>
    </row>
    <row r="17" spans="1:7" s="14" customFormat="1" ht="25.5">
      <c r="A17" s="35">
        <f t="shared" si="1"/>
        <v>11</v>
      </c>
      <c r="B17" s="10" t="s">
        <v>376</v>
      </c>
      <c r="C17" s="13" t="s">
        <v>545</v>
      </c>
      <c r="D17" s="39" t="s">
        <v>377</v>
      </c>
      <c r="E17" s="41">
        <v>17</v>
      </c>
      <c r="F17" s="86"/>
      <c r="G17" s="86">
        <f t="shared" si="0"/>
        <v>0</v>
      </c>
    </row>
    <row r="18" spans="1:7" s="14" customFormat="1">
      <c r="A18" s="121"/>
      <c r="B18" s="104" t="s">
        <v>376</v>
      </c>
      <c r="C18" s="105" t="s">
        <v>546</v>
      </c>
      <c r="D18" s="105"/>
      <c r="E18" s="133"/>
      <c r="F18" s="106"/>
      <c r="G18" s="106"/>
    </row>
    <row r="19" spans="1:7" s="14" customFormat="1" ht="38.25">
      <c r="A19" s="35">
        <v>12</v>
      </c>
      <c r="B19" s="10" t="s">
        <v>376</v>
      </c>
      <c r="C19" s="13" t="s">
        <v>383</v>
      </c>
      <c r="D19" s="39" t="s">
        <v>11</v>
      </c>
      <c r="E19" s="41">
        <v>1</v>
      </c>
      <c r="F19" s="86"/>
      <c r="G19" s="86">
        <f>F19</f>
        <v>0</v>
      </c>
    </row>
    <row r="20" spans="1:7" s="14" customFormat="1" ht="38.25">
      <c r="A20" s="35">
        <v>15</v>
      </c>
      <c r="B20" s="10" t="s">
        <v>376</v>
      </c>
      <c r="C20" s="13" t="s">
        <v>382</v>
      </c>
      <c r="D20" s="39" t="s">
        <v>377</v>
      </c>
      <c r="E20" s="41">
        <v>21</v>
      </c>
      <c r="F20" s="86"/>
      <c r="G20" s="86">
        <f t="shared" si="0"/>
        <v>0</v>
      </c>
    </row>
    <row r="21" spans="1:7" s="14" customFormat="1" ht="38.25">
      <c r="A21" s="35">
        <v>16</v>
      </c>
      <c r="B21" s="10" t="s">
        <v>376</v>
      </c>
      <c r="C21" s="13" t="s">
        <v>381</v>
      </c>
      <c r="D21" s="39" t="s">
        <v>11</v>
      </c>
      <c r="E21" s="41">
        <v>6</v>
      </c>
      <c r="F21" s="86"/>
      <c r="G21" s="86">
        <f t="shared" si="0"/>
        <v>0</v>
      </c>
    </row>
    <row r="22" spans="1:7" s="14" customFormat="1">
      <c r="A22" s="35">
        <v>17</v>
      </c>
      <c r="B22" s="10" t="s">
        <v>376</v>
      </c>
      <c r="C22" s="13" t="s">
        <v>387</v>
      </c>
      <c r="D22" s="39" t="s">
        <v>11</v>
      </c>
      <c r="E22" s="41">
        <v>1</v>
      </c>
      <c r="F22" s="86"/>
      <c r="G22" s="86">
        <f t="shared" si="0"/>
        <v>0</v>
      </c>
    </row>
    <row r="23" spans="1:7" s="14" customFormat="1" ht="25.5">
      <c r="A23" s="35">
        <v>18</v>
      </c>
      <c r="B23" s="10" t="s">
        <v>376</v>
      </c>
      <c r="C23" s="13" t="s">
        <v>549</v>
      </c>
      <c r="D23" s="39" t="s">
        <v>548</v>
      </c>
      <c r="E23" s="41">
        <v>2.1000000000000001E-2</v>
      </c>
      <c r="F23" s="86"/>
      <c r="G23" s="86">
        <f t="shared" si="0"/>
        <v>0</v>
      </c>
    </row>
    <row r="24" spans="1:7" s="14" customFormat="1" ht="25.5">
      <c r="A24" s="35">
        <f t="shared" si="1"/>
        <v>19</v>
      </c>
      <c r="B24" s="10" t="s">
        <v>376</v>
      </c>
      <c r="C24" s="13" t="s">
        <v>508</v>
      </c>
      <c r="D24" s="39" t="s">
        <v>377</v>
      </c>
      <c r="E24" s="41">
        <v>268</v>
      </c>
      <c r="F24" s="86"/>
      <c r="G24" s="86">
        <f t="shared" si="0"/>
        <v>0</v>
      </c>
    </row>
    <row r="25" spans="1:7" s="14" customFormat="1" ht="25.5">
      <c r="A25" s="35">
        <f t="shared" si="1"/>
        <v>20</v>
      </c>
      <c r="B25" s="10" t="s">
        <v>376</v>
      </c>
      <c r="C25" s="13" t="s">
        <v>512</v>
      </c>
      <c r="D25" s="39" t="s">
        <v>377</v>
      </c>
      <c r="E25" s="41">
        <v>268</v>
      </c>
      <c r="F25" s="86"/>
      <c r="G25" s="86">
        <f t="shared" si="0"/>
        <v>0</v>
      </c>
    </row>
    <row r="26" spans="1:7" s="14" customFormat="1" ht="38.25">
      <c r="A26" s="35">
        <f t="shared" si="1"/>
        <v>21</v>
      </c>
      <c r="B26" s="10" t="s">
        <v>376</v>
      </c>
      <c r="C26" s="13" t="s">
        <v>539</v>
      </c>
      <c r="D26" s="39" t="s">
        <v>377</v>
      </c>
      <c r="E26" s="41">
        <v>87</v>
      </c>
      <c r="F26" s="86"/>
      <c r="G26" s="86">
        <f t="shared" si="0"/>
        <v>0</v>
      </c>
    </row>
    <row r="27" spans="1:7" s="14" customFormat="1" ht="38.25">
      <c r="A27" s="35">
        <f t="shared" si="1"/>
        <v>22</v>
      </c>
      <c r="B27" s="10" t="s">
        <v>376</v>
      </c>
      <c r="C27" s="13" t="s">
        <v>538</v>
      </c>
      <c r="D27" s="39" t="s">
        <v>377</v>
      </c>
      <c r="E27" s="41">
        <v>125</v>
      </c>
      <c r="F27" s="86"/>
      <c r="G27" s="86">
        <f t="shared" si="0"/>
        <v>0</v>
      </c>
    </row>
    <row r="28" spans="1:7" s="14" customFormat="1" ht="38.25">
      <c r="A28" s="35">
        <f t="shared" si="1"/>
        <v>23</v>
      </c>
      <c r="B28" s="10" t="s">
        <v>376</v>
      </c>
      <c r="C28" s="13" t="s">
        <v>550</v>
      </c>
      <c r="D28" s="39" t="s">
        <v>377</v>
      </c>
      <c r="E28" s="41">
        <v>56</v>
      </c>
      <c r="F28" s="86"/>
      <c r="G28" s="86">
        <f t="shared" si="0"/>
        <v>0</v>
      </c>
    </row>
    <row r="29" spans="1:7" s="14" customFormat="1">
      <c r="A29" s="35">
        <f t="shared" si="1"/>
        <v>24</v>
      </c>
      <c r="B29" s="10" t="s">
        <v>376</v>
      </c>
      <c r="C29" s="13" t="s">
        <v>551</v>
      </c>
      <c r="D29" s="39" t="s">
        <v>377</v>
      </c>
      <c r="E29" s="41">
        <v>55</v>
      </c>
      <c r="F29" s="86"/>
      <c r="G29" s="86">
        <f t="shared" si="0"/>
        <v>0</v>
      </c>
    </row>
    <row r="30" spans="1:7" s="14" customFormat="1" ht="25.5">
      <c r="A30" s="35">
        <f t="shared" si="1"/>
        <v>25</v>
      </c>
      <c r="B30" s="10" t="s">
        <v>376</v>
      </c>
      <c r="C30" s="13" t="s">
        <v>544</v>
      </c>
      <c r="D30" s="39" t="s">
        <v>521</v>
      </c>
      <c r="E30" s="41">
        <v>14</v>
      </c>
      <c r="F30" s="86"/>
      <c r="G30" s="86">
        <f t="shared" si="0"/>
        <v>0</v>
      </c>
    </row>
    <row r="31" spans="1:7" s="14" customFormat="1" ht="38.25">
      <c r="A31" s="35">
        <f t="shared" si="1"/>
        <v>26</v>
      </c>
      <c r="B31" s="10" t="s">
        <v>376</v>
      </c>
      <c r="C31" s="13" t="s">
        <v>378</v>
      </c>
      <c r="D31" s="39" t="s">
        <v>11</v>
      </c>
      <c r="E31" s="41">
        <v>3</v>
      </c>
      <c r="F31" s="86"/>
      <c r="G31" s="86">
        <f t="shared" si="0"/>
        <v>0</v>
      </c>
    </row>
    <row r="32" spans="1:7" s="14" customFormat="1" ht="38.25">
      <c r="A32" s="35">
        <v>27</v>
      </c>
      <c r="B32" s="10" t="s">
        <v>376</v>
      </c>
      <c r="C32" s="13" t="s">
        <v>379</v>
      </c>
      <c r="D32" s="39" t="s">
        <v>11</v>
      </c>
      <c r="E32" s="41">
        <v>1</v>
      </c>
      <c r="F32" s="86"/>
      <c r="G32" s="86">
        <f t="shared" si="0"/>
        <v>0</v>
      </c>
    </row>
    <row r="33" spans="1:7" s="14" customFormat="1" ht="25.5">
      <c r="A33" s="35">
        <v>28</v>
      </c>
      <c r="B33" s="10" t="s">
        <v>376</v>
      </c>
      <c r="C33" s="13" t="s">
        <v>514</v>
      </c>
      <c r="D33" s="39" t="s">
        <v>377</v>
      </c>
      <c r="E33" s="41">
        <v>268</v>
      </c>
      <c r="F33" s="86"/>
      <c r="G33" s="86">
        <f t="shared" si="0"/>
        <v>0</v>
      </c>
    </row>
    <row r="34" spans="1:7" s="14" customFormat="1">
      <c r="A34" s="35">
        <f t="shared" si="1"/>
        <v>29</v>
      </c>
      <c r="B34" s="10" t="s">
        <v>376</v>
      </c>
      <c r="C34" s="13" t="s">
        <v>552</v>
      </c>
      <c r="D34" s="39" t="s">
        <v>377</v>
      </c>
      <c r="E34" s="41">
        <v>20</v>
      </c>
      <c r="F34" s="86"/>
      <c r="G34" s="86">
        <f t="shared" si="0"/>
        <v>0</v>
      </c>
    </row>
    <row r="35" spans="1:7" s="14" customFormat="1" ht="25.5">
      <c r="A35" s="35">
        <f t="shared" si="1"/>
        <v>30</v>
      </c>
      <c r="B35" s="10" t="s">
        <v>376</v>
      </c>
      <c r="C35" s="13" t="s">
        <v>541</v>
      </c>
      <c r="D35" s="39" t="s">
        <v>377</v>
      </c>
      <c r="E35" s="41">
        <v>56</v>
      </c>
      <c r="F35" s="86"/>
      <c r="G35" s="86">
        <f t="shared" si="0"/>
        <v>0</v>
      </c>
    </row>
    <row r="36" spans="1:7" s="14" customFormat="1" ht="38.25">
      <c r="A36" s="35">
        <f t="shared" si="1"/>
        <v>31</v>
      </c>
      <c r="B36" s="10" t="s">
        <v>376</v>
      </c>
      <c r="C36" s="13" t="s">
        <v>542</v>
      </c>
      <c r="D36" s="39" t="s">
        <v>377</v>
      </c>
      <c r="E36" s="41">
        <v>18</v>
      </c>
      <c r="F36" s="86"/>
      <c r="G36" s="86">
        <f t="shared" si="0"/>
        <v>0</v>
      </c>
    </row>
    <row r="37" spans="1:7" s="14" customFormat="1" ht="25.5">
      <c r="A37" s="35">
        <f t="shared" si="1"/>
        <v>32</v>
      </c>
      <c r="B37" s="10" t="s">
        <v>376</v>
      </c>
      <c r="C37" s="13" t="s">
        <v>553</v>
      </c>
      <c r="D37" s="39" t="s">
        <v>377</v>
      </c>
      <c r="E37" s="41">
        <v>16</v>
      </c>
      <c r="F37" s="86"/>
      <c r="G37" s="86">
        <f t="shared" si="0"/>
        <v>0</v>
      </c>
    </row>
    <row r="38" spans="1:7" s="14" customFormat="1" ht="38.25">
      <c r="A38" s="35">
        <f t="shared" si="1"/>
        <v>33</v>
      </c>
      <c r="B38" s="10" t="s">
        <v>376</v>
      </c>
      <c r="C38" s="13" t="s">
        <v>554</v>
      </c>
      <c r="D38" s="39" t="s">
        <v>377</v>
      </c>
      <c r="E38" s="41">
        <v>13</v>
      </c>
      <c r="F38" s="86"/>
      <c r="G38" s="86">
        <f t="shared" si="0"/>
        <v>0</v>
      </c>
    </row>
    <row r="39" spans="1:7" s="14" customFormat="1" ht="153">
      <c r="A39" s="35">
        <f t="shared" si="1"/>
        <v>34</v>
      </c>
      <c r="B39" s="10" t="s">
        <v>376</v>
      </c>
      <c r="C39" s="13" t="s">
        <v>555</v>
      </c>
      <c r="D39" s="39" t="s">
        <v>11</v>
      </c>
      <c r="E39" s="41">
        <v>1</v>
      </c>
      <c r="F39" s="86"/>
      <c r="G39" s="86">
        <f t="shared" si="0"/>
        <v>0</v>
      </c>
    </row>
    <row r="40" spans="1:7" s="14" customFormat="1">
      <c r="A40" s="121"/>
      <c r="B40" s="104" t="s">
        <v>376</v>
      </c>
      <c r="C40" s="105" t="s">
        <v>556</v>
      </c>
      <c r="D40" s="105"/>
      <c r="E40" s="133"/>
      <c r="F40" s="106"/>
      <c r="G40" s="106"/>
    </row>
    <row r="41" spans="1:7" s="14" customFormat="1" ht="25.5">
      <c r="A41" s="35">
        <v>35</v>
      </c>
      <c r="B41" s="10" t="s">
        <v>376</v>
      </c>
      <c r="C41" s="13" t="s">
        <v>508</v>
      </c>
      <c r="D41" s="39" t="s">
        <v>377</v>
      </c>
      <c r="E41" s="41">
        <v>13</v>
      </c>
      <c r="F41" s="86"/>
      <c r="G41" s="86">
        <f t="shared" si="0"/>
        <v>0</v>
      </c>
    </row>
    <row r="42" spans="1:7" s="14" customFormat="1" ht="25.5">
      <c r="A42" s="35">
        <f t="shared" si="1"/>
        <v>36</v>
      </c>
      <c r="B42" s="10" t="s">
        <v>376</v>
      </c>
      <c r="C42" s="13" t="s">
        <v>512</v>
      </c>
      <c r="D42" s="39" t="s">
        <v>377</v>
      </c>
      <c r="E42" s="41">
        <v>13</v>
      </c>
      <c r="F42" s="86"/>
      <c r="G42" s="86">
        <f t="shared" si="0"/>
        <v>0</v>
      </c>
    </row>
    <row r="43" spans="1:7" s="14" customFormat="1">
      <c r="A43" s="35">
        <f t="shared" si="1"/>
        <v>37</v>
      </c>
      <c r="B43" s="10" t="s">
        <v>376</v>
      </c>
      <c r="C43" s="13" t="s">
        <v>557</v>
      </c>
      <c r="D43" s="39" t="s">
        <v>377</v>
      </c>
      <c r="E43" s="41">
        <v>13</v>
      </c>
      <c r="F43" s="86"/>
      <c r="G43" s="86">
        <f t="shared" si="0"/>
        <v>0</v>
      </c>
    </row>
    <row r="44" spans="1:7" s="14" customFormat="1" ht="25.5">
      <c r="A44" s="35">
        <f t="shared" si="1"/>
        <v>38</v>
      </c>
      <c r="B44" s="10"/>
      <c r="C44" s="13" t="s">
        <v>553</v>
      </c>
      <c r="D44" s="39" t="s">
        <v>377</v>
      </c>
      <c r="E44" s="41">
        <v>33</v>
      </c>
      <c r="F44" s="86"/>
      <c r="G44" s="86">
        <f t="shared" si="0"/>
        <v>0</v>
      </c>
    </row>
    <row r="45" spans="1:7" s="14" customFormat="1" ht="25.5">
      <c r="A45" s="35">
        <f t="shared" si="1"/>
        <v>39</v>
      </c>
      <c r="B45" s="10" t="s">
        <v>376</v>
      </c>
      <c r="C45" s="13" t="s">
        <v>544</v>
      </c>
      <c r="D45" s="39" t="s">
        <v>521</v>
      </c>
      <c r="E45" s="41">
        <v>3</v>
      </c>
      <c r="F45" s="86"/>
      <c r="G45" s="86">
        <f t="shared" si="0"/>
        <v>0</v>
      </c>
    </row>
    <row r="46" spans="1:7" s="14" customFormat="1" ht="25.5">
      <c r="A46" s="35">
        <f t="shared" si="1"/>
        <v>40</v>
      </c>
      <c r="B46" s="10" t="s">
        <v>376</v>
      </c>
      <c r="C46" s="13" t="s">
        <v>514</v>
      </c>
      <c r="D46" s="39" t="s">
        <v>377</v>
      </c>
      <c r="E46" s="41">
        <v>13</v>
      </c>
      <c r="F46" s="86"/>
      <c r="G46" s="86">
        <f t="shared" si="0"/>
        <v>0</v>
      </c>
    </row>
    <row r="47" spans="1:7" s="14" customFormat="1">
      <c r="A47" s="121"/>
      <c r="B47" s="104" t="s">
        <v>376</v>
      </c>
      <c r="C47" s="107" t="s">
        <v>558</v>
      </c>
      <c r="D47" s="105"/>
      <c r="E47" s="133"/>
      <c r="F47" s="106"/>
      <c r="G47" s="106"/>
    </row>
    <row r="48" spans="1:7" s="14" customFormat="1" ht="38.25">
      <c r="A48" s="35">
        <v>41</v>
      </c>
      <c r="B48" s="10" t="s">
        <v>376</v>
      </c>
      <c r="C48" s="13" t="s">
        <v>384</v>
      </c>
      <c r="D48" s="39" t="s">
        <v>11</v>
      </c>
      <c r="E48" s="41">
        <v>1</v>
      </c>
      <c r="F48" s="86"/>
      <c r="G48" s="86">
        <f>F48</f>
        <v>0</v>
      </c>
    </row>
    <row r="49" spans="1:7">
      <c r="A49" s="121"/>
      <c r="B49" s="104" t="s">
        <v>376</v>
      </c>
      <c r="C49" s="107" t="s">
        <v>559</v>
      </c>
      <c r="D49" s="105"/>
      <c r="E49" s="133"/>
      <c r="F49" s="106"/>
      <c r="G49" s="106"/>
    </row>
    <row r="50" spans="1:7">
      <c r="A50" s="35">
        <v>42</v>
      </c>
      <c r="B50" s="10" t="s">
        <v>376</v>
      </c>
      <c r="C50" s="13" t="s">
        <v>560</v>
      </c>
      <c r="D50" s="39" t="s">
        <v>377</v>
      </c>
      <c r="E50" s="41">
        <v>65</v>
      </c>
      <c r="F50" s="86"/>
      <c r="G50" s="86">
        <f t="shared" ref="G50:G80" si="2">ROUND(F50*E50,2)</f>
        <v>0</v>
      </c>
    </row>
    <row r="51" spans="1:7" ht="25.5">
      <c r="A51" s="35">
        <f t="shared" ref="A51:A77" si="3">A50+1</f>
        <v>43</v>
      </c>
      <c r="B51" s="10" t="s">
        <v>376</v>
      </c>
      <c r="C51" s="13" t="s">
        <v>512</v>
      </c>
      <c r="D51" s="39" t="s">
        <v>377</v>
      </c>
      <c r="E51" s="41">
        <v>65</v>
      </c>
      <c r="F51" s="86"/>
      <c r="G51" s="86">
        <f t="shared" si="2"/>
        <v>0</v>
      </c>
    </row>
    <row r="52" spans="1:7" ht="25.5">
      <c r="A52" s="35">
        <f t="shared" si="3"/>
        <v>44</v>
      </c>
      <c r="B52" s="10" t="s">
        <v>376</v>
      </c>
      <c r="C52" s="13" t="s">
        <v>553</v>
      </c>
      <c r="D52" s="39" t="s">
        <v>377</v>
      </c>
      <c r="E52" s="41">
        <v>65</v>
      </c>
      <c r="F52" s="86"/>
      <c r="G52" s="86">
        <f t="shared" si="2"/>
        <v>0</v>
      </c>
    </row>
    <row r="53" spans="1:7">
      <c r="A53" s="35">
        <f t="shared" si="3"/>
        <v>45</v>
      </c>
      <c r="B53" s="10" t="s">
        <v>376</v>
      </c>
      <c r="C53" s="13" t="s">
        <v>561</v>
      </c>
      <c r="D53" s="39" t="s">
        <v>377</v>
      </c>
      <c r="E53" s="41">
        <v>65</v>
      </c>
      <c r="F53" s="86"/>
      <c r="G53" s="86">
        <f t="shared" si="2"/>
        <v>0</v>
      </c>
    </row>
    <row r="54" spans="1:7">
      <c r="A54" s="121"/>
      <c r="B54" s="104" t="s">
        <v>376</v>
      </c>
      <c r="C54" s="107" t="s">
        <v>562</v>
      </c>
      <c r="D54" s="105"/>
      <c r="E54" s="133"/>
      <c r="F54" s="106"/>
      <c r="G54" s="106"/>
    </row>
    <row r="55" spans="1:7" ht="38.25">
      <c r="A55" s="35">
        <v>46</v>
      </c>
      <c r="B55" s="10" t="s">
        <v>376</v>
      </c>
      <c r="C55" s="13" t="s">
        <v>386</v>
      </c>
      <c r="D55" s="39" t="s">
        <v>11</v>
      </c>
      <c r="E55" s="41">
        <v>1</v>
      </c>
      <c r="F55" s="86"/>
      <c r="G55" s="86">
        <f>F55</f>
        <v>0</v>
      </c>
    </row>
    <row r="56" spans="1:7" ht="38.25">
      <c r="A56" s="35">
        <v>47</v>
      </c>
      <c r="B56" s="10" t="s">
        <v>376</v>
      </c>
      <c r="C56" s="13" t="s">
        <v>385</v>
      </c>
      <c r="D56" s="39" t="s">
        <v>11</v>
      </c>
      <c r="E56" s="41">
        <v>1</v>
      </c>
      <c r="F56" s="86"/>
      <c r="G56" s="86">
        <f>F56</f>
        <v>0</v>
      </c>
    </row>
    <row r="57" spans="1:7" ht="25.5">
      <c r="A57" s="35">
        <v>48</v>
      </c>
      <c r="B57" s="10" t="s">
        <v>376</v>
      </c>
      <c r="C57" s="13" t="s">
        <v>547</v>
      </c>
      <c r="D57" s="39" t="s">
        <v>548</v>
      </c>
      <c r="E57" s="41">
        <v>9.1999999999999998E-2</v>
      </c>
      <c r="F57" s="86"/>
      <c r="G57" s="86">
        <f t="shared" si="2"/>
        <v>0</v>
      </c>
    </row>
    <row r="58" spans="1:7" ht="25.5">
      <c r="A58" s="35">
        <f t="shared" si="3"/>
        <v>49</v>
      </c>
      <c r="B58" s="10" t="s">
        <v>376</v>
      </c>
      <c r="C58" s="13" t="s">
        <v>563</v>
      </c>
      <c r="D58" s="39" t="s">
        <v>548</v>
      </c>
      <c r="E58" s="41">
        <v>8.1000000000000003E-2</v>
      </c>
      <c r="F58" s="86"/>
      <c r="G58" s="86">
        <f t="shared" si="2"/>
        <v>0</v>
      </c>
    </row>
    <row r="59" spans="1:7">
      <c r="A59" s="35">
        <f t="shared" si="3"/>
        <v>50</v>
      </c>
      <c r="B59" s="10" t="s">
        <v>376</v>
      </c>
      <c r="C59" s="13" t="s">
        <v>387</v>
      </c>
      <c r="D59" s="39" t="s">
        <v>11</v>
      </c>
      <c r="E59" s="41">
        <v>3</v>
      </c>
      <c r="F59" s="86"/>
      <c r="G59" s="86">
        <f t="shared" si="2"/>
        <v>0</v>
      </c>
    </row>
    <row r="60" spans="1:7" ht="38.25">
      <c r="A60" s="35">
        <v>51</v>
      </c>
      <c r="B60" s="10" t="s">
        <v>376</v>
      </c>
      <c r="C60" s="13" t="s">
        <v>381</v>
      </c>
      <c r="D60" s="39" t="s">
        <v>11</v>
      </c>
      <c r="E60" s="41">
        <v>9</v>
      </c>
      <c r="F60" s="86"/>
      <c r="G60" s="86">
        <f t="shared" si="2"/>
        <v>0</v>
      </c>
    </row>
    <row r="61" spans="1:7" ht="25.5">
      <c r="A61" s="35">
        <v>52</v>
      </c>
      <c r="B61" s="10" t="s">
        <v>376</v>
      </c>
      <c r="C61" s="13" t="s">
        <v>508</v>
      </c>
      <c r="D61" s="39" t="s">
        <v>377</v>
      </c>
      <c r="E61" s="41">
        <v>60</v>
      </c>
      <c r="F61" s="86"/>
      <c r="G61" s="86">
        <f t="shared" si="2"/>
        <v>0</v>
      </c>
    </row>
    <row r="62" spans="1:7" ht="25.5">
      <c r="A62" s="35">
        <f t="shared" si="3"/>
        <v>53</v>
      </c>
      <c r="B62" s="10" t="s">
        <v>376</v>
      </c>
      <c r="C62" s="13" t="s">
        <v>512</v>
      </c>
      <c r="D62" s="39" t="s">
        <v>377</v>
      </c>
      <c r="E62" s="41">
        <v>60</v>
      </c>
      <c r="F62" s="86"/>
      <c r="G62" s="86">
        <f t="shared" si="2"/>
        <v>0</v>
      </c>
    </row>
    <row r="63" spans="1:7">
      <c r="A63" s="35">
        <f t="shared" si="3"/>
        <v>54</v>
      </c>
      <c r="B63" s="10" t="s">
        <v>376</v>
      </c>
      <c r="C63" s="13" t="s">
        <v>564</v>
      </c>
      <c r="D63" s="39" t="s">
        <v>377</v>
      </c>
      <c r="E63" s="41">
        <v>2</v>
      </c>
      <c r="F63" s="86"/>
      <c r="G63" s="86">
        <f t="shared" si="2"/>
        <v>0</v>
      </c>
    </row>
    <row r="64" spans="1:7" ht="38.25">
      <c r="A64" s="35">
        <f t="shared" si="3"/>
        <v>55</v>
      </c>
      <c r="B64" s="10" t="s">
        <v>376</v>
      </c>
      <c r="C64" s="13" t="s">
        <v>539</v>
      </c>
      <c r="D64" s="39" t="s">
        <v>377</v>
      </c>
      <c r="E64" s="41">
        <v>58</v>
      </c>
      <c r="F64" s="86"/>
      <c r="G64" s="86">
        <f t="shared" si="2"/>
        <v>0</v>
      </c>
    </row>
    <row r="65" spans="1:7" ht="38.25">
      <c r="A65" s="35">
        <f t="shared" si="3"/>
        <v>56</v>
      </c>
      <c r="B65" s="10" t="s">
        <v>376</v>
      </c>
      <c r="C65" s="13" t="s">
        <v>542</v>
      </c>
      <c r="D65" s="39" t="s">
        <v>377</v>
      </c>
      <c r="E65" s="41">
        <v>2</v>
      </c>
      <c r="F65" s="86"/>
      <c r="G65" s="86">
        <f t="shared" si="2"/>
        <v>0</v>
      </c>
    </row>
    <row r="66" spans="1:7">
      <c r="A66" s="35">
        <f t="shared" si="3"/>
        <v>57</v>
      </c>
      <c r="B66" s="10" t="s">
        <v>376</v>
      </c>
      <c r="C66" s="13" t="s">
        <v>551</v>
      </c>
      <c r="D66" s="39" t="s">
        <v>377</v>
      </c>
      <c r="E66" s="41">
        <v>40</v>
      </c>
      <c r="F66" s="86"/>
      <c r="G66" s="86">
        <f t="shared" si="2"/>
        <v>0</v>
      </c>
    </row>
    <row r="67" spans="1:7" ht="25.5">
      <c r="A67" s="35">
        <f t="shared" si="3"/>
        <v>58</v>
      </c>
      <c r="B67" s="10" t="s">
        <v>376</v>
      </c>
      <c r="C67" s="13" t="s">
        <v>544</v>
      </c>
      <c r="D67" s="39" t="s">
        <v>521</v>
      </c>
      <c r="E67" s="41">
        <v>5</v>
      </c>
      <c r="F67" s="86"/>
      <c r="G67" s="86">
        <f t="shared" si="2"/>
        <v>0</v>
      </c>
    </row>
    <row r="68" spans="1:7" ht="38.25">
      <c r="A68" s="35">
        <f t="shared" si="3"/>
        <v>59</v>
      </c>
      <c r="B68" s="10" t="s">
        <v>376</v>
      </c>
      <c r="C68" s="13" t="s">
        <v>378</v>
      </c>
      <c r="D68" s="39" t="s">
        <v>11</v>
      </c>
      <c r="E68" s="41">
        <v>3</v>
      </c>
      <c r="F68" s="86"/>
      <c r="G68" s="86">
        <f t="shared" si="2"/>
        <v>0</v>
      </c>
    </row>
    <row r="69" spans="1:7" ht="25.5">
      <c r="A69" s="35">
        <v>60</v>
      </c>
      <c r="B69" s="10" t="s">
        <v>376</v>
      </c>
      <c r="C69" s="13" t="s">
        <v>514</v>
      </c>
      <c r="D69" s="39" t="s">
        <v>377</v>
      </c>
      <c r="E69" s="41">
        <v>60</v>
      </c>
      <c r="F69" s="86"/>
      <c r="G69" s="86">
        <f t="shared" si="2"/>
        <v>0</v>
      </c>
    </row>
    <row r="70" spans="1:7">
      <c r="A70" s="121"/>
      <c r="B70" s="104" t="s">
        <v>376</v>
      </c>
      <c r="C70" s="107" t="s">
        <v>565</v>
      </c>
      <c r="D70" s="105"/>
      <c r="E70" s="133"/>
      <c r="F70" s="106"/>
      <c r="G70" s="106"/>
    </row>
    <row r="71" spans="1:7" ht="25.5">
      <c r="A71" s="35">
        <v>61</v>
      </c>
      <c r="B71" s="10" t="s">
        <v>376</v>
      </c>
      <c r="C71" s="13" t="s">
        <v>508</v>
      </c>
      <c r="D71" s="39" t="s">
        <v>377</v>
      </c>
      <c r="E71" s="41">
        <v>56</v>
      </c>
      <c r="F71" s="86"/>
      <c r="G71" s="86">
        <f t="shared" si="2"/>
        <v>0</v>
      </c>
    </row>
    <row r="72" spans="1:7" ht="25.5">
      <c r="A72" s="35">
        <f t="shared" si="3"/>
        <v>62</v>
      </c>
      <c r="B72" s="10" t="s">
        <v>376</v>
      </c>
      <c r="C72" s="13" t="s">
        <v>512</v>
      </c>
      <c r="D72" s="39" t="s">
        <v>377</v>
      </c>
      <c r="E72" s="41">
        <v>56</v>
      </c>
      <c r="F72" s="86"/>
      <c r="G72" s="86">
        <f t="shared" si="2"/>
        <v>0</v>
      </c>
    </row>
    <row r="73" spans="1:7" ht="38.25">
      <c r="A73" s="35">
        <f t="shared" si="3"/>
        <v>63</v>
      </c>
      <c r="B73" s="10" t="s">
        <v>376</v>
      </c>
      <c r="C73" s="13" t="s">
        <v>566</v>
      </c>
      <c r="D73" s="39" t="s">
        <v>377</v>
      </c>
      <c r="E73" s="41">
        <v>56</v>
      </c>
      <c r="F73" s="86"/>
      <c r="G73" s="86">
        <f t="shared" si="2"/>
        <v>0</v>
      </c>
    </row>
    <row r="74" spans="1:7">
      <c r="A74" s="35">
        <f t="shared" si="3"/>
        <v>64</v>
      </c>
      <c r="B74" s="10" t="s">
        <v>376</v>
      </c>
      <c r="C74" s="13" t="s">
        <v>567</v>
      </c>
      <c r="D74" s="39" t="s">
        <v>377</v>
      </c>
      <c r="E74" s="41">
        <v>52</v>
      </c>
      <c r="F74" s="86"/>
      <c r="G74" s="86">
        <f t="shared" si="2"/>
        <v>0</v>
      </c>
    </row>
    <row r="75" spans="1:7" ht="38.25">
      <c r="A75" s="35">
        <f t="shared" si="3"/>
        <v>65</v>
      </c>
      <c r="B75" s="10" t="s">
        <v>376</v>
      </c>
      <c r="C75" s="13" t="s">
        <v>554</v>
      </c>
      <c r="D75" s="39" t="s">
        <v>377</v>
      </c>
      <c r="E75" s="41">
        <v>12</v>
      </c>
      <c r="F75" s="86"/>
      <c r="G75" s="86">
        <f t="shared" si="2"/>
        <v>0</v>
      </c>
    </row>
    <row r="76" spans="1:7" ht="25.5">
      <c r="A76" s="35">
        <f t="shared" si="3"/>
        <v>66</v>
      </c>
      <c r="B76" s="10" t="s">
        <v>376</v>
      </c>
      <c r="C76" s="13" t="s">
        <v>544</v>
      </c>
      <c r="D76" s="39" t="s">
        <v>521</v>
      </c>
      <c r="E76" s="41">
        <v>3</v>
      </c>
      <c r="F76" s="86"/>
      <c r="G76" s="86">
        <f t="shared" si="2"/>
        <v>0</v>
      </c>
    </row>
    <row r="77" spans="1:7" ht="38.25">
      <c r="A77" s="35">
        <f t="shared" si="3"/>
        <v>67</v>
      </c>
      <c r="B77" s="10" t="s">
        <v>376</v>
      </c>
      <c r="C77" s="13" t="s">
        <v>380</v>
      </c>
      <c r="D77" s="39" t="s">
        <v>11</v>
      </c>
      <c r="E77" s="41">
        <v>2</v>
      </c>
      <c r="F77" s="86"/>
      <c r="G77" s="86">
        <f t="shared" si="2"/>
        <v>0</v>
      </c>
    </row>
    <row r="78" spans="1:7" ht="25.5">
      <c r="A78" s="35">
        <v>68</v>
      </c>
      <c r="B78" s="10" t="s">
        <v>376</v>
      </c>
      <c r="C78" s="13" t="s">
        <v>514</v>
      </c>
      <c r="D78" s="39" t="s">
        <v>377</v>
      </c>
      <c r="E78" s="41">
        <v>56</v>
      </c>
      <c r="F78" s="86"/>
      <c r="G78" s="86">
        <f t="shared" si="2"/>
        <v>0</v>
      </c>
    </row>
    <row r="79" spans="1:7">
      <c r="A79" s="35">
        <v>69</v>
      </c>
      <c r="B79" s="10" t="s">
        <v>376</v>
      </c>
      <c r="C79" s="13" t="s">
        <v>595</v>
      </c>
      <c r="D79" s="39" t="s">
        <v>11</v>
      </c>
      <c r="E79" s="41">
        <v>1</v>
      </c>
      <c r="F79" s="86"/>
      <c r="G79" s="86">
        <f t="shared" si="2"/>
        <v>0</v>
      </c>
    </row>
    <row r="80" spans="1:7" ht="25.5">
      <c r="A80" s="35">
        <v>70</v>
      </c>
      <c r="B80" s="10" t="s">
        <v>376</v>
      </c>
      <c r="C80" s="13" t="s">
        <v>596</v>
      </c>
      <c r="D80" s="39" t="s">
        <v>11</v>
      </c>
      <c r="E80" s="41">
        <v>2</v>
      </c>
      <c r="F80" s="86"/>
      <c r="G80" s="86">
        <f t="shared" si="2"/>
        <v>0</v>
      </c>
    </row>
    <row r="81" spans="1:7">
      <c r="A81" s="178" t="s">
        <v>571</v>
      </c>
      <c r="B81" s="178"/>
      <c r="C81" s="178"/>
      <c r="D81" s="178"/>
      <c r="E81" s="178"/>
      <c r="F81" s="178"/>
      <c r="G81" s="102">
        <f>ROUND(SUM(G7:G80),2)</f>
        <v>0</v>
      </c>
    </row>
  </sheetData>
  <mergeCells count="10">
    <mergeCell ref="A1:G1"/>
    <mergeCell ref="A2:G2"/>
    <mergeCell ref="B3:G3"/>
    <mergeCell ref="A81:F81"/>
    <mergeCell ref="A4:A5"/>
    <mergeCell ref="B4:B5"/>
    <mergeCell ref="C4:C5"/>
    <mergeCell ref="D4:E4"/>
    <mergeCell ref="F4:F5"/>
    <mergeCell ref="G4:G5"/>
  </mergeCells>
  <phoneticPr fontId="63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.85546875" style="111" customWidth="1"/>
    <col min="2" max="2" width="13.28515625" style="111" customWidth="1"/>
    <col min="3" max="3" width="41.7109375" style="111" customWidth="1"/>
    <col min="4" max="4" width="9.85546875" style="111" customWidth="1"/>
    <col min="5" max="5" width="10.42578125" style="111" customWidth="1"/>
    <col min="6" max="6" width="12.5703125" style="113" customWidth="1"/>
    <col min="7" max="7" width="12.85546875" style="113" bestFit="1" customWidth="1"/>
    <col min="8" max="16384" width="9.140625" style="111"/>
  </cols>
  <sheetData>
    <row r="1" spans="1:7" ht="24.7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58.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40.5" customHeight="1">
      <c r="A3" s="92" t="s">
        <v>612</v>
      </c>
      <c r="B3" s="179" t="s">
        <v>245</v>
      </c>
      <c r="C3" s="179"/>
      <c r="D3" s="179"/>
      <c r="E3" s="179"/>
      <c r="F3" s="179"/>
      <c r="G3" s="179"/>
    </row>
    <row r="4" spans="1:7" ht="15" customHeight="1">
      <c r="A4" s="192" t="s">
        <v>0</v>
      </c>
      <c r="B4" s="192" t="s">
        <v>1</v>
      </c>
      <c r="C4" s="193" t="s">
        <v>2</v>
      </c>
      <c r="D4" s="192" t="s">
        <v>3</v>
      </c>
      <c r="E4" s="192"/>
      <c r="F4" s="190" t="s">
        <v>504</v>
      </c>
      <c r="G4" s="190" t="s">
        <v>506</v>
      </c>
    </row>
    <row r="5" spans="1:7" ht="20.25" customHeight="1">
      <c r="A5" s="192"/>
      <c r="B5" s="192"/>
      <c r="C5" s="193"/>
      <c r="D5" s="126" t="s">
        <v>4</v>
      </c>
      <c r="E5" s="127" t="s">
        <v>5</v>
      </c>
      <c r="F5" s="190"/>
      <c r="G5" s="190"/>
    </row>
    <row r="6" spans="1:7" ht="30" customHeight="1">
      <c r="A6" s="128"/>
      <c r="B6" s="108" t="s">
        <v>389</v>
      </c>
      <c r="C6" s="109" t="s">
        <v>244</v>
      </c>
      <c r="D6" s="108"/>
      <c r="E6" s="129"/>
      <c r="F6" s="112"/>
      <c r="G6" s="112"/>
    </row>
    <row r="7" spans="1:7" ht="30" customHeight="1">
      <c r="A7" s="128"/>
      <c r="B7" s="108"/>
      <c r="C7" s="109" t="s">
        <v>278</v>
      </c>
      <c r="D7" s="108"/>
      <c r="E7" s="129"/>
      <c r="F7" s="112"/>
      <c r="G7" s="112"/>
    </row>
    <row r="8" spans="1:7" ht="30" customHeight="1">
      <c r="A8" s="130">
        <f t="shared" ref="A8:A53" si="0">A7+1</f>
        <v>1</v>
      </c>
      <c r="B8" s="16" t="s">
        <v>390</v>
      </c>
      <c r="C8" s="15" t="s">
        <v>391</v>
      </c>
      <c r="D8" s="16" t="s">
        <v>320</v>
      </c>
      <c r="E8" s="131">
        <v>185</v>
      </c>
      <c r="F8" s="89"/>
      <c r="G8" s="89">
        <f>ROUND(E8*F8,2)</f>
        <v>0</v>
      </c>
    </row>
    <row r="9" spans="1:7" ht="30.6" customHeight="1">
      <c r="A9" s="130">
        <f t="shared" si="0"/>
        <v>2</v>
      </c>
      <c r="B9" s="16" t="s">
        <v>390</v>
      </c>
      <c r="C9" s="40" t="s">
        <v>392</v>
      </c>
      <c r="D9" s="16" t="s">
        <v>320</v>
      </c>
      <c r="E9" s="131">
        <v>185</v>
      </c>
      <c r="F9" s="89"/>
      <c r="G9" s="89">
        <f t="shared" ref="G9:G53" si="1">ROUND(E9*F9,2)</f>
        <v>0</v>
      </c>
    </row>
    <row r="10" spans="1:7" ht="30" customHeight="1">
      <c r="A10" s="130">
        <f t="shared" si="0"/>
        <v>3</v>
      </c>
      <c r="B10" s="16" t="s">
        <v>390</v>
      </c>
      <c r="C10" s="40" t="s">
        <v>469</v>
      </c>
      <c r="D10" s="16" t="s">
        <v>377</v>
      </c>
      <c r="E10" s="131">
        <v>704</v>
      </c>
      <c r="F10" s="89"/>
      <c r="G10" s="89">
        <f t="shared" si="1"/>
        <v>0</v>
      </c>
    </row>
    <row r="11" spans="1:7" ht="30" customHeight="1">
      <c r="A11" s="130">
        <f t="shared" si="0"/>
        <v>4</v>
      </c>
      <c r="B11" s="16" t="s">
        <v>390</v>
      </c>
      <c r="C11" s="40" t="s">
        <v>393</v>
      </c>
      <c r="D11" s="16" t="s">
        <v>377</v>
      </c>
      <c r="E11" s="131">
        <v>840</v>
      </c>
      <c r="F11" s="89"/>
      <c r="G11" s="89">
        <f t="shared" si="1"/>
        <v>0</v>
      </c>
    </row>
    <row r="12" spans="1:7" ht="30" customHeight="1">
      <c r="A12" s="130">
        <f t="shared" si="0"/>
        <v>5</v>
      </c>
      <c r="B12" s="16" t="s">
        <v>390</v>
      </c>
      <c r="C12" s="40" t="s">
        <v>470</v>
      </c>
      <c r="D12" s="16" t="s">
        <v>377</v>
      </c>
      <c r="E12" s="131">
        <v>55</v>
      </c>
      <c r="F12" s="89"/>
      <c r="G12" s="89">
        <f t="shared" si="1"/>
        <v>0</v>
      </c>
    </row>
    <row r="13" spans="1:7" ht="29.45" customHeight="1">
      <c r="A13" s="130">
        <f t="shared" si="0"/>
        <v>6</v>
      </c>
      <c r="B13" s="16" t="s">
        <v>390</v>
      </c>
      <c r="C13" s="40" t="s">
        <v>568</v>
      </c>
      <c r="D13" s="16" t="s">
        <v>377</v>
      </c>
      <c r="E13" s="131">
        <v>13</v>
      </c>
      <c r="F13" s="89"/>
      <c r="G13" s="89">
        <f t="shared" si="1"/>
        <v>0</v>
      </c>
    </row>
    <row r="14" spans="1:7">
      <c r="A14" s="130">
        <f t="shared" si="0"/>
        <v>7</v>
      </c>
      <c r="B14" s="16" t="s">
        <v>390</v>
      </c>
      <c r="C14" s="40" t="s">
        <v>394</v>
      </c>
      <c r="D14" s="16" t="s">
        <v>377</v>
      </c>
      <c r="E14" s="131">
        <v>30</v>
      </c>
      <c r="F14" s="89"/>
      <c r="G14" s="89">
        <f t="shared" si="1"/>
        <v>0</v>
      </c>
    </row>
    <row r="15" spans="1:7" ht="30" customHeight="1">
      <c r="A15" s="132"/>
      <c r="B15" s="108"/>
      <c r="C15" s="109" t="s">
        <v>286</v>
      </c>
      <c r="D15" s="108"/>
      <c r="E15" s="129"/>
      <c r="F15" s="110"/>
      <c r="G15" s="110"/>
    </row>
    <row r="16" spans="1:7" ht="30" customHeight="1">
      <c r="A16" s="130">
        <v>8</v>
      </c>
      <c r="B16" s="16" t="s">
        <v>390</v>
      </c>
      <c r="C16" s="15" t="s">
        <v>395</v>
      </c>
      <c r="D16" s="16" t="s">
        <v>320</v>
      </c>
      <c r="E16" s="131">
        <v>156</v>
      </c>
      <c r="F16" s="89"/>
      <c r="G16" s="89">
        <f t="shared" si="1"/>
        <v>0</v>
      </c>
    </row>
    <row r="17" spans="1:7" ht="30" customHeight="1">
      <c r="A17" s="130">
        <f t="shared" si="0"/>
        <v>9</v>
      </c>
      <c r="B17" s="16" t="s">
        <v>390</v>
      </c>
      <c r="C17" s="15" t="s">
        <v>396</v>
      </c>
      <c r="D17" s="16" t="s">
        <v>320</v>
      </c>
      <c r="E17" s="131">
        <v>156</v>
      </c>
      <c r="F17" s="89"/>
      <c r="G17" s="89">
        <f t="shared" si="1"/>
        <v>0</v>
      </c>
    </row>
    <row r="18" spans="1:7">
      <c r="A18" s="130">
        <f t="shared" si="0"/>
        <v>10</v>
      </c>
      <c r="B18" s="16" t="s">
        <v>390</v>
      </c>
      <c r="C18" s="15" t="s">
        <v>322</v>
      </c>
      <c r="D18" s="16" t="s">
        <v>377</v>
      </c>
      <c r="E18" s="131">
        <v>634</v>
      </c>
      <c r="F18" s="89"/>
      <c r="G18" s="89">
        <f t="shared" si="1"/>
        <v>0</v>
      </c>
    </row>
    <row r="19" spans="1:7" ht="30" customHeight="1">
      <c r="A19" s="130">
        <f t="shared" si="0"/>
        <v>11</v>
      </c>
      <c r="B19" s="16" t="s">
        <v>390</v>
      </c>
      <c r="C19" s="15" t="s">
        <v>397</v>
      </c>
      <c r="D19" s="16" t="s">
        <v>377</v>
      </c>
      <c r="E19" s="131">
        <v>25</v>
      </c>
      <c r="F19" s="89"/>
      <c r="G19" s="89">
        <f t="shared" si="1"/>
        <v>0</v>
      </c>
    </row>
    <row r="20" spans="1:7">
      <c r="A20" s="132">
        <f t="shared" si="0"/>
        <v>12</v>
      </c>
      <c r="B20" s="108"/>
      <c r="C20" s="109" t="s">
        <v>282</v>
      </c>
      <c r="D20" s="108"/>
      <c r="E20" s="129"/>
      <c r="F20" s="110"/>
      <c r="G20" s="110"/>
    </row>
    <row r="21" spans="1:7" ht="30" customHeight="1">
      <c r="A21" s="130">
        <f t="shared" si="0"/>
        <v>13</v>
      </c>
      <c r="B21" s="16" t="s">
        <v>390</v>
      </c>
      <c r="C21" s="40" t="s">
        <v>471</v>
      </c>
      <c r="D21" s="16" t="s">
        <v>377</v>
      </c>
      <c r="E21" s="131">
        <v>120</v>
      </c>
      <c r="F21" s="89"/>
      <c r="G21" s="89">
        <f t="shared" si="1"/>
        <v>0</v>
      </c>
    </row>
    <row r="22" spans="1:7" ht="30" customHeight="1">
      <c r="A22" s="130">
        <f t="shared" si="0"/>
        <v>14</v>
      </c>
      <c r="B22" s="16" t="s">
        <v>390</v>
      </c>
      <c r="C22" s="40" t="s">
        <v>398</v>
      </c>
      <c r="D22" s="16" t="s">
        <v>377</v>
      </c>
      <c r="E22" s="131">
        <v>156</v>
      </c>
      <c r="F22" s="89"/>
      <c r="G22" s="89">
        <f t="shared" si="1"/>
        <v>0</v>
      </c>
    </row>
    <row r="23" spans="1:7" ht="30" customHeight="1">
      <c r="A23" s="130">
        <f t="shared" si="0"/>
        <v>15</v>
      </c>
      <c r="B23" s="16" t="s">
        <v>390</v>
      </c>
      <c r="C23" s="40" t="s">
        <v>399</v>
      </c>
      <c r="D23" s="16" t="s">
        <v>377</v>
      </c>
      <c r="E23" s="131">
        <v>18</v>
      </c>
      <c r="F23" s="89"/>
      <c r="G23" s="89">
        <f t="shared" si="1"/>
        <v>0</v>
      </c>
    </row>
    <row r="24" spans="1:7" ht="30" customHeight="1">
      <c r="A24" s="130">
        <f t="shared" si="0"/>
        <v>16</v>
      </c>
      <c r="B24" s="16" t="s">
        <v>390</v>
      </c>
      <c r="C24" s="40" t="s">
        <v>400</v>
      </c>
      <c r="D24" s="16" t="s">
        <v>377</v>
      </c>
      <c r="E24" s="131">
        <v>36</v>
      </c>
      <c r="F24" s="89"/>
      <c r="G24" s="89">
        <f t="shared" si="1"/>
        <v>0</v>
      </c>
    </row>
    <row r="25" spans="1:7" ht="30" customHeight="1">
      <c r="A25" s="130">
        <f t="shared" si="0"/>
        <v>17</v>
      </c>
      <c r="B25" s="16" t="s">
        <v>390</v>
      </c>
      <c r="C25" s="40" t="s">
        <v>472</v>
      </c>
      <c r="D25" s="16" t="s">
        <v>377</v>
      </c>
      <c r="E25" s="131">
        <v>50</v>
      </c>
      <c r="F25" s="89"/>
      <c r="G25" s="89">
        <f t="shared" si="1"/>
        <v>0</v>
      </c>
    </row>
    <row r="26" spans="1:7" ht="30" customHeight="1">
      <c r="A26" s="130">
        <f t="shared" si="0"/>
        <v>18</v>
      </c>
      <c r="B26" s="16" t="s">
        <v>390</v>
      </c>
      <c r="C26" s="40" t="s">
        <v>473</v>
      </c>
      <c r="D26" s="16" t="s">
        <v>377</v>
      </c>
      <c r="E26" s="131">
        <v>36</v>
      </c>
      <c r="F26" s="89"/>
      <c r="G26" s="89">
        <f t="shared" si="1"/>
        <v>0</v>
      </c>
    </row>
    <row r="27" spans="1:7" ht="30" customHeight="1">
      <c r="A27" s="130">
        <f t="shared" si="0"/>
        <v>19</v>
      </c>
      <c r="B27" s="16" t="s">
        <v>390</v>
      </c>
      <c r="C27" s="40" t="s">
        <v>474</v>
      </c>
      <c r="D27" s="16" t="s">
        <v>377</v>
      </c>
      <c r="E27" s="131">
        <v>785</v>
      </c>
      <c r="F27" s="89"/>
      <c r="G27" s="89">
        <f t="shared" si="1"/>
        <v>0</v>
      </c>
    </row>
    <row r="28" spans="1:7" ht="30" customHeight="1">
      <c r="A28" s="130">
        <f t="shared" si="0"/>
        <v>20</v>
      </c>
      <c r="B28" s="16" t="s">
        <v>390</v>
      </c>
      <c r="C28" s="40" t="s">
        <v>475</v>
      </c>
      <c r="D28" s="16" t="s">
        <v>377</v>
      </c>
      <c r="E28" s="131">
        <v>276</v>
      </c>
      <c r="F28" s="89"/>
      <c r="G28" s="89">
        <f t="shared" si="1"/>
        <v>0</v>
      </c>
    </row>
    <row r="29" spans="1:7" ht="30.6" customHeight="1">
      <c r="A29" s="130">
        <f t="shared" si="0"/>
        <v>21</v>
      </c>
      <c r="B29" s="16" t="s">
        <v>390</v>
      </c>
      <c r="C29" s="40" t="s">
        <v>476</v>
      </c>
      <c r="D29" s="16" t="s">
        <v>377</v>
      </c>
      <c r="E29" s="131">
        <v>398</v>
      </c>
      <c r="F29" s="89"/>
      <c r="G29" s="89">
        <f t="shared" si="1"/>
        <v>0</v>
      </c>
    </row>
    <row r="30" spans="1:7" ht="30" customHeight="1">
      <c r="A30" s="130">
        <f t="shared" si="0"/>
        <v>22</v>
      </c>
      <c r="B30" s="16" t="s">
        <v>390</v>
      </c>
      <c r="C30" s="40" t="s">
        <v>477</v>
      </c>
      <c r="D30" s="16" t="s">
        <v>377</v>
      </c>
      <c r="E30" s="131">
        <v>260</v>
      </c>
      <c r="F30" s="89"/>
      <c r="G30" s="89">
        <f t="shared" si="1"/>
        <v>0</v>
      </c>
    </row>
    <row r="31" spans="1:7" ht="30.6" customHeight="1">
      <c r="A31" s="130">
        <f t="shared" si="0"/>
        <v>23</v>
      </c>
      <c r="B31" s="16" t="s">
        <v>390</v>
      </c>
      <c r="C31" s="40" t="s">
        <v>280</v>
      </c>
      <c r="D31" s="16" t="s">
        <v>377</v>
      </c>
      <c r="E31" s="131">
        <v>1540</v>
      </c>
      <c r="F31" s="89"/>
      <c r="G31" s="89">
        <f t="shared" si="1"/>
        <v>0</v>
      </c>
    </row>
    <row r="32" spans="1:7" ht="30" customHeight="1">
      <c r="A32" s="130">
        <f t="shared" si="0"/>
        <v>24</v>
      </c>
      <c r="B32" s="16" t="s">
        <v>390</v>
      </c>
      <c r="C32" s="15" t="s">
        <v>281</v>
      </c>
      <c r="D32" s="16" t="s">
        <v>377</v>
      </c>
      <c r="E32" s="131">
        <v>922</v>
      </c>
      <c r="F32" s="89"/>
      <c r="G32" s="89">
        <f t="shared" si="1"/>
        <v>0</v>
      </c>
    </row>
    <row r="33" spans="1:7" ht="30.6" customHeight="1">
      <c r="A33" s="130">
        <f t="shared" si="0"/>
        <v>25</v>
      </c>
      <c r="B33" s="16" t="s">
        <v>390</v>
      </c>
      <c r="C33" s="15" t="s">
        <v>401</v>
      </c>
      <c r="D33" s="16" t="s">
        <v>377</v>
      </c>
      <c r="E33" s="131">
        <v>350</v>
      </c>
      <c r="F33" s="89"/>
      <c r="G33" s="89">
        <f t="shared" si="1"/>
        <v>0</v>
      </c>
    </row>
    <row r="34" spans="1:7" ht="29.45" customHeight="1">
      <c r="A34" s="130">
        <f t="shared" si="0"/>
        <v>26</v>
      </c>
      <c r="B34" s="16" t="s">
        <v>390</v>
      </c>
      <c r="C34" s="15" t="s">
        <v>449</v>
      </c>
      <c r="D34" s="16" t="s">
        <v>11</v>
      </c>
      <c r="E34" s="131">
        <v>19</v>
      </c>
      <c r="F34" s="89"/>
      <c r="G34" s="89">
        <f t="shared" si="1"/>
        <v>0</v>
      </c>
    </row>
    <row r="35" spans="1:7" ht="27.6" customHeight="1">
      <c r="A35" s="130">
        <f t="shared" si="0"/>
        <v>27</v>
      </c>
      <c r="B35" s="16" t="s">
        <v>390</v>
      </c>
      <c r="C35" s="15" t="s">
        <v>604</v>
      </c>
      <c r="D35" s="16" t="s">
        <v>11</v>
      </c>
      <c r="E35" s="131">
        <v>5</v>
      </c>
      <c r="F35" s="89"/>
      <c r="G35" s="89">
        <f t="shared" si="1"/>
        <v>0</v>
      </c>
    </row>
    <row r="36" spans="1:7" ht="30.6" customHeight="1">
      <c r="A36" s="130">
        <f t="shared" si="0"/>
        <v>28</v>
      </c>
      <c r="B36" s="16" t="s">
        <v>390</v>
      </c>
      <c r="C36" s="15" t="s">
        <v>283</v>
      </c>
      <c r="D36" s="16" t="s">
        <v>11</v>
      </c>
      <c r="E36" s="131">
        <v>3</v>
      </c>
      <c r="F36" s="89"/>
      <c r="G36" s="89">
        <f t="shared" si="1"/>
        <v>0</v>
      </c>
    </row>
    <row r="37" spans="1:7" ht="29.45" customHeight="1">
      <c r="A37" s="130">
        <f t="shared" si="0"/>
        <v>29</v>
      </c>
      <c r="B37" s="16" t="s">
        <v>390</v>
      </c>
      <c r="C37" s="15" t="s">
        <v>450</v>
      </c>
      <c r="D37" s="16" t="s">
        <v>11</v>
      </c>
      <c r="E37" s="131">
        <v>1</v>
      </c>
      <c r="F37" s="89"/>
      <c r="G37" s="89">
        <f t="shared" si="1"/>
        <v>0</v>
      </c>
    </row>
    <row r="38" spans="1:7" ht="29.45" customHeight="1">
      <c r="A38" s="130">
        <f t="shared" si="0"/>
        <v>30</v>
      </c>
      <c r="B38" s="16" t="s">
        <v>390</v>
      </c>
      <c r="C38" s="15" t="s">
        <v>246</v>
      </c>
      <c r="D38" s="16" t="s">
        <v>11</v>
      </c>
      <c r="E38" s="131">
        <v>3</v>
      </c>
      <c r="F38" s="89"/>
      <c r="G38" s="89">
        <f t="shared" si="1"/>
        <v>0</v>
      </c>
    </row>
    <row r="39" spans="1:7" ht="24.6" customHeight="1">
      <c r="A39" s="130">
        <f t="shared" si="0"/>
        <v>31</v>
      </c>
      <c r="B39" s="16" t="s">
        <v>390</v>
      </c>
      <c r="C39" s="15" t="s">
        <v>247</v>
      </c>
      <c r="D39" s="16" t="s">
        <v>11</v>
      </c>
      <c r="E39" s="131">
        <v>1</v>
      </c>
      <c r="F39" s="89"/>
      <c r="G39" s="89">
        <f t="shared" si="1"/>
        <v>0</v>
      </c>
    </row>
    <row r="40" spans="1:7" ht="49.5" customHeight="1">
      <c r="A40" s="130">
        <f t="shared" si="0"/>
        <v>32</v>
      </c>
      <c r="B40" s="16" t="s">
        <v>390</v>
      </c>
      <c r="C40" s="15" t="s">
        <v>279</v>
      </c>
      <c r="D40" s="16" t="s">
        <v>11</v>
      </c>
      <c r="E40" s="131">
        <v>2</v>
      </c>
      <c r="F40" s="89"/>
      <c r="G40" s="89">
        <f t="shared" si="1"/>
        <v>0</v>
      </c>
    </row>
    <row r="41" spans="1:7" ht="27" customHeight="1">
      <c r="A41" s="132"/>
      <c r="B41" s="108"/>
      <c r="C41" s="109" t="s">
        <v>287</v>
      </c>
      <c r="D41" s="108"/>
      <c r="E41" s="129"/>
      <c r="F41" s="110"/>
      <c r="G41" s="110"/>
    </row>
    <row r="42" spans="1:7" ht="34.9" customHeight="1">
      <c r="A42" s="130">
        <v>33</v>
      </c>
      <c r="B42" s="16" t="s">
        <v>390</v>
      </c>
      <c r="C42" s="40" t="s">
        <v>478</v>
      </c>
      <c r="D42" s="16" t="s">
        <v>377</v>
      </c>
      <c r="E42" s="131">
        <v>534</v>
      </c>
      <c r="F42" s="89"/>
      <c r="G42" s="89">
        <f t="shared" si="1"/>
        <v>0</v>
      </c>
    </row>
    <row r="43" spans="1:7" ht="27" customHeight="1">
      <c r="A43" s="130">
        <f t="shared" si="0"/>
        <v>34</v>
      </c>
      <c r="B43" s="16" t="s">
        <v>390</v>
      </c>
      <c r="C43" s="40" t="s">
        <v>402</v>
      </c>
      <c r="D43" s="16" t="s">
        <v>377</v>
      </c>
      <c r="E43" s="131">
        <v>534</v>
      </c>
      <c r="F43" s="89"/>
      <c r="G43" s="89">
        <f t="shared" si="1"/>
        <v>0</v>
      </c>
    </row>
    <row r="44" spans="1:7" ht="26.45" customHeight="1">
      <c r="A44" s="130">
        <f t="shared" si="0"/>
        <v>35</v>
      </c>
      <c r="B44" s="16" t="s">
        <v>390</v>
      </c>
      <c r="C44" s="15" t="s">
        <v>247</v>
      </c>
      <c r="D44" s="16" t="s">
        <v>11</v>
      </c>
      <c r="E44" s="131">
        <v>1</v>
      </c>
      <c r="F44" s="89"/>
      <c r="G44" s="89">
        <f t="shared" si="1"/>
        <v>0</v>
      </c>
    </row>
    <row r="45" spans="1:7" ht="25.9" customHeight="1">
      <c r="A45" s="130">
        <f t="shared" si="0"/>
        <v>36</v>
      </c>
      <c r="B45" s="16" t="s">
        <v>390</v>
      </c>
      <c r="C45" s="15" t="s">
        <v>284</v>
      </c>
      <c r="D45" s="16" t="s">
        <v>11</v>
      </c>
      <c r="E45" s="131">
        <v>1</v>
      </c>
      <c r="F45" s="89"/>
      <c r="G45" s="89">
        <f t="shared" si="1"/>
        <v>0</v>
      </c>
    </row>
    <row r="46" spans="1:7" ht="28.15" customHeight="1">
      <c r="A46" s="130">
        <f t="shared" si="0"/>
        <v>37</v>
      </c>
      <c r="B46" s="16" t="s">
        <v>390</v>
      </c>
      <c r="C46" s="15" t="s">
        <v>285</v>
      </c>
      <c r="D46" s="16" t="s">
        <v>11</v>
      </c>
      <c r="E46" s="131">
        <v>8</v>
      </c>
      <c r="F46" s="89"/>
      <c r="G46" s="89">
        <f t="shared" si="1"/>
        <v>0</v>
      </c>
    </row>
    <row r="47" spans="1:7" ht="31.15" customHeight="1">
      <c r="A47" s="132"/>
      <c r="B47" s="108"/>
      <c r="C47" s="109" t="s">
        <v>277</v>
      </c>
      <c r="D47" s="108"/>
      <c r="E47" s="129"/>
      <c r="F47" s="110"/>
      <c r="G47" s="110"/>
    </row>
    <row r="48" spans="1:7">
      <c r="A48" s="130">
        <v>38</v>
      </c>
      <c r="B48" s="16" t="s">
        <v>390</v>
      </c>
      <c r="C48" s="15" t="s">
        <v>403</v>
      </c>
      <c r="D48" s="16" t="s">
        <v>377</v>
      </c>
      <c r="E48" s="131">
        <v>3359</v>
      </c>
      <c r="F48" s="89"/>
      <c r="G48" s="89">
        <f t="shared" si="1"/>
        <v>0</v>
      </c>
    </row>
    <row r="49" spans="1:7" ht="29.45" customHeight="1">
      <c r="A49" s="130">
        <f t="shared" si="0"/>
        <v>39</v>
      </c>
      <c r="B49" s="16" t="s">
        <v>390</v>
      </c>
      <c r="C49" s="40" t="s">
        <v>404</v>
      </c>
      <c r="D49" s="16" t="s">
        <v>11</v>
      </c>
      <c r="E49" s="131">
        <v>3</v>
      </c>
      <c r="F49" s="89"/>
      <c r="G49" s="89">
        <f t="shared" si="1"/>
        <v>0</v>
      </c>
    </row>
    <row r="50" spans="1:7" ht="31.9" customHeight="1">
      <c r="A50" s="130">
        <f t="shared" si="0"/>
        <v>40</v>
      </c>
      <c r="B50" s="16" t="s">
        <v>390</v>
      </c>
      <c r="C50" s="40" t="s">
        <v>405</v>
      </c>
      <c r="D50" s="16" t="s">
        <v>11</v>
      </c>
      <c r="E50" s="131">
        <v>1</v>
      </c>
      <c r="F50" s="89"/>
      <c r="G50" s="89">
        <f t="shared" si="1"/>
        <v>0</v>
      </c>
    </row>
    <row r="51" spans="1:7" ht="30.6" customHeight="1">
      <c r="A51" s="130">
        <f t="shared" si="0"/>
        <v>41</v>
      </c>
      <c r="B51" s="16" t="s">
        <v>390</v>
      </c>
      <c r="C51" s="40" t="s">
        <v>289</v>
      </c>
      <c r="D51" s="16" t="s">
        <v>11</v>
      </c>
      <c r="E51" s="131">
        <v>2</v>
      </c>
      <c r="F51" s="89"/>
      <c r="G51" s="89">
        <f t="shared" si="1"/>
        <v>0</v>
      </c>
    </row>
    <row r="52" spans="1:7" ht="28.9" customHeight="1">
      <c r="A52" s="130">
        <f t="shared" si="0"/>
        <v>42</v>
      </c>
      <c r="B52" s="16" t="s">
        <v>390</v>
      </c>
      <c r="C52" s="40" t="s">
        <v>288</v>
      </c>
      <c r="D52" s="16" t="s">
        <v>11</v>
      </c>
      <c r="E52" s="131">
        <v>1</v>
      </c>
      <c r="F52" s="89"/>
      <c r="G52" s="89">
        <f t="shared" si="1"/>
        <v>0</v>
      </c>
    </row>
    <row r="53" spans="1:7" ht="28.9" customHeight="1">
      <c r="A53" s="130">
        <f t="shared" si="0"/>
        <v>43</v>
      </c>
      <c r="B53" s="16" t="s">
        <v>390</v>
      </c>
      <c r="C53" s="40" t="s">
        <v>597</v>
      </c>
      <c r="D53" s="16" t="s">
        <v>11</v>
      </c>
      <c r="E53" s="131">
        <v>1</v>
      </c>
      <c r="F53" s="89"/>
      <c r="G53" s="89">
        <f t="shared" si="1"/>
        <v>0</v>
      </c>
    </row>
    <row r="54" spans="1:7">
      <c r="A54" s="178" t="s">
        <v>571</v>
      </c>
      <c r="B54" s="178"/>
      <c r="C54" s="178"/>
      <c r="D54" s="178"/>
      <c r="E54" s="178"/>
      <c r="F54" s="178"/>
      <c r="G54" s="102">
        <f>ROUND(SUM(G8:G53),2)</f>
        <v>0</v>
      </c>
    </row>
  </sheetData>
  <mergeCells count="10">
    <mergeCell ref="A1:G1"/>
    <mergeCell ref="A2:G2"/>
    <mergeCell ref="B3:G3"/>
    <mergeCell ref="A54:F54"/>
    <mergeCell ref="A4:A5"/>
    <mergeCell ref="B4:B5"/>
    <mergeCell ref="C4:C5"/>
    <mergeCell ref="D4:E4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Normal="100" zoomScaleSheetLayoutView="100" workbookViewId="0">
      <selection sqref="A1:G1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6" width="10.85546875" style="1" customWidth="1"/>
    <col min="7" max="7" width="12.85546875" style="1" bestFit="1" customWidth="1"/>
    <col min="8" max="16384" width="9.140625" style="1"/>
  </cols>
  <sheetData>
    <row r="1" spans="1:7" ht="29.25" customHeight="1">
      <c r="A1" s="177" t="s">
        <v>643</v>
      </c>
      <c r="B1" s="177"/>
      <c r="C1" s="177"/>
      <c r="D1" s="177"/>
      <c r="E1" s="177"/>
      <c r="F1" s="177"/>
      <c r="G1" s="177"/>
    </row>
    <row r="2" spans="1:7" ht="63.75" customHeight="1">
      <c r="A2" s="181" t="s">
        <v>591</v>
      </c>
      <c r="B2" s="182"/>
      <c r="C2" s="182"/>
      <c r="D2" s="182"/>
      <c r="E2" s="182"/>
      <c r="F2" s="182"/>
      <c r="G2" s="182"/>
    </row>
    <row r="3" spans="1:7" ht="25.5" customHeight="1">
      <c r="A3" s="152" t="s">
        <v>613</v>
      </c>
      <c r="B3" s="179" t="s">
        <v>254</v>
      </c>
      <c r="C3" s="179"/>
      <c r="D3" s="179"/>
      <c r="E3" s="179"/>
      <c r="F3" s="179"/>
      <c r="G3" s="179"/>
    </row>
    <row r="4" spans="1:7" ht="15.75" customHeight="1">
      <c r="A4" s="188" t="s">
        <v>0</v>
      </c>
      <c r="B4" s="188" t="s">
        <v>1</v>
      </c>
      <c r="C4" s="189" t="s">
        <v>2</v>
      </c>
      <c r="D4" s="188" t="s">
        <v>3</v>
      </c>
      <c r="E4" s="188"/>
      <c r="F4" s="188" t="s">
        <v>504</v>
      </c>
      <c r="G4" s="188" t="s">
        <v>506</v>
      </c>
    </row>
    <row r="5" spans="1:7" ht="15.75" customHeight="1">
      <c r="A5" s="188"/>
      <c r="B5" s="188"/>
      <c r="C5" s="189"/>
      <c r="D5" s="119" t="s">
        <v>4</v>
      </c>
      <c r="E5" s="101" t="s">
        <v>5</v>
      </c>
      <c r="F5" s="194"/>
      <c r="G5" s="194"/>
    </row>
    <row r="6" spans="1:7" ht="30" customHeight="1">
      <c r="A6" s="28">
        <v>1</v>
      </c>
      <c r="B6" s="10"/>
      <c r="C6" s="8" t="s">
        <v>406</v>
      </c>
      <c r="D6" s="10"/>
      <c r="E6" s="41"/>
      <c r="F6" s="41"/>
      <c r="G6" s="41"/>
    </row>
    <row r="7" spans="1:7" ht="30" customHeight="1">
      <c r="A7" s="35">
        <f>A6+1</f>
        <v>2</v>
      </c>
      <c r="B7" s="10" t="s">
        <v>407</v>
      </c>
      <c r="C7" s="153" t="s">
        <v>408</v>
      </c>
      <c r="D7" s="154" t="s">
        <v>320</v>
      </c>
      <c r="E7" s="155">
        <v>261</v>
      </c>
      <c r="F7" s="97"/>
      <c r="G7" s="97">
        <f>ROUND(F7*E7,2)</f>
        <v>0</v>
      </c>
    </row>
    <row r="8" spans="1:7" ht="30" customHeight="1">
      <c r="A8" s="35">
        <f t="shared" ref="A8:A20" si="0">A7+1</f>
        <v>3</v>
      </c>
      <c r="B8" s="10" t="s">
        <v>407</v>
      </c>
      <c r="C8" s="156" t="s">
        <v>409</v>
      </c>
      <c r="D8" s="154" t="s">
        <v>320</v>
      </c>
      <c r="E8" s="155">
        <v>185</v>
      </c>
      <c r="F8" s="97"/>
      <c r="G8" s="97">
        <f t="shared" ref="G8:G20" si="1">ROUND(F8*E8,2)</f>
        <v>0</v>
      </c>
    </row>
    <row r="9" spans="1:7" ht="30" customHeight="1">
      <c r="A9" s="35">
        <f t="shared" si="0"/>
        <v>4</v>
      </c>
      <c r="B9" s="10" t="s">
        <v>407</v>
      </c>
      <c r="C9" s="156" t="s">
        <v>255</v>
      </c>
      <c r="D9" s="154" t="s">
        <v>377</v>
      </c>
      <c r="E9" s="155">
        <v>176</v>
      </c>
      <c r="F9" s="97"/>
      <c r="G9" s="97">
        <f t="shared" si="1"/>
        <v>0</v>
      </c>
    </row>
    <row r="10" spans="1:7" ht="30" customHeight="1">
      <c r="A10" s="35">
        <f t="shared" si="0"/>
        <v>5</v>
      </c>
      <c r="B10" s="10" t="s">
        <v>407</v>
      </c>
      <c r="C10" s="156" t="s">
        <v>256</v>
      </c>
      <c r="D10" s="154" t="s">
        <v>377</v>
      </c>
      <c r="E10" s="155">
        <v>50</v>
      </c>
      <c r="F10" s="97"/>
      <c r="G10" s="97">
        <f t="shared" si="1"/>
        <v>0</v>
      </c>
    </row>
    <row r="11" spans="1:7" ht="25.5">
      <c r="A11" s="35">
        <f t="shared" si="0"/>
        <v>6</v>
      </c>
      <c r="B11" s="10" t="s">
        <v>407</v>
      </c>
      <c r="C11" s="156" t="s">
        <v>257</v>
      </c>
      <c r="D11" s="154" t="s">
        <v>377</v>
      </c>
      <c r="E11" s="155">
        <v>8.5</v>
      </c>
      <c r="F11" s="97"/>
      <c r="G11" s="97">
        <f t="shared" si="1"/>
        <v>0</v>
      </c>
    </row>
    <row r="12" spans="1:7" ht="38.25">
      <c r="A12" s="35">
        <f t="shared" si="0"/>
        <v>7</v>
      </c>
      <c r="B12" s="10" t="s">
        <v>407</v>
      </c>
      <c r="C12" s="156" t="s">
        <v>410</v>
      </c>
      <c r="D12" s="154" t="s">
        <v>377</v>
      </c>
      <c r="E12" s="155">
        <v>43</v>
      </c>
      <c r="F12" s="97"/>
      <c r="G12" s="97">
        <f t="shared" si="1"/>
        <v>0</v>
      </c>
    </row>
    <row r="13" spans="1:7" ht="37.9" customHeight="1">
      <c r="A13" s="35">
        <f t="shared" si="0"/>
        <v>8</v>
      </c>
      <c r="B13" s="10" t="s">
        <v>407</v>
      </c>
      <c r="C13" s="13" t="s">
        <v>258</v>
      </c>
      <c r="D13" s="39" t="s">
        <v>377</v>
      </c>
      <c r="E13" s="41">
        <v>5.5</v>
      </c>
      <c r="F13" s="97"/>
      <c r="G13" s="97">
        <f t="shared" si="1"/>
        <v>0</v>
      </c>
    </row>
    <row r="14" spans="1:7" ht="30" customHeight="1">
      <c r="A14" s="35">
        <f t="shared" si="0"/>
        <v>9</v>
      </c>
      <c r="B14" s="10" t="s">
        <v>407</v>
      </c>
      <c r="C14" s="13" t="s">
        <v>259</v>
      </c>
      <c r="D14" s="39" t="s">
        <v>11</v>
      </c>
      <c r="E14" s="41">
        <v>1</v>
      </c>
      <c r="F14" s="97"/>
      <c r="G14" s="97">
        <f t="shared" si="1"/>
        <v>0</v>
      </c>
    </row>
    <row r="15" spans="1:7" ht="30" customHeight="1">
      <c r="A15" s="35">
        <f t="shared" si="0"/>
        <v>10</v>
      </c>
      <c r="B15" s="10" t="s">
        <v>407</v>
      </c>
      <c r="C15" s="13" t="s">
        <v>260</v>
      </c>
      <c r="D15" s="39" t="s">
        <v>11</v>
      </c>
      <c r="E15" s="41">
        <v>1</v>
      </c>
      <c r="F15" s="97"/>
      <c r="G15" s="97">
        <f t="shared" si="1"/>
        <v>0</v>
      </c>
    </row>
    <row r="16" spans="1:7" ht="30" customHeight="1">
      <c r="A16" s="35">
        <f t="shared" si="0"/>
        <v>11</v>
      </c>
      <c r="B16" s="10" t="s">
        <v>407</v>
      </c>
      <c r="C16" s="13" t="s">
        <v>331</v>
      </c>
      <c r="D16" s="39" t="s">
        <v>11</v>
      </c>
      <c r="E16" s="41">
        <v>1</v>
      </c>
      <c r="F16" s="97"/>
      <c r="G16" s="97">
        <f t="shared" si="1"/>
        <v>0</v>
      </c>
    </row>
    <row r="17" spans="1:7" ht="30" customHeight="1">
      <c r="A17" s="35">
        <f t="shared" si="0"/>
        <v>12</v>
      </c>
      <c r="B17" s="10" t="s">
        <v>407</v>
      </c>
      <c r="C17" s="13" t="s">
        <v>332</v>
      </c>
      <c r="D17" s="39" t="s">
        <v>11</v>
      </c>
      <c r="E17" s="41">
        <v>1</v>
      </c>
      <c r="F17" s="97"/>
      <c r="G17" s="97">
        <f t="shared" si="1"/>
        <v>0</v>
      </c>
    </row>
    <row r="18" spans="1:7" ht="30" customHeight="1">
      <c r="A18" s="35">
        <f t="shared" si="0"/>
        <v>13</v>
      </c>
      <c r="B18" s="10" t="s">
        <v>407</v>
      </c>
      <c r="C18" s="13" t="s">
        <v>333</v>
      </c>
      <c r="D18" s="39" t="s">
        <v>11</v>
      </c>
      <c r="E18" s="41">
        <v>1</v>
      </c>
      <c r="F18" s="97"/>
      <c r="G18" s="97">
        <f t="shared" si="1"/>
        <v>0</v>
      </c>
    </row>
    <row r="19" spans="1:7" ht="30" customHeight="1">
      <c r="A19" s="35">
        <f t="shared" si="0"/>
        <v>14</v>
      </c>
      <c r="B19" s="10" t="s">
        <v>407</v>
      </c>
      <c r="C19" s="13" t="s">
        <v>334</v>
      </c>
      <c r="D19" s="39" t="s">
        <v>11</v>
      </c>
      <c r="E19" s="41">
        <v>6</v>
      </c>
      <c r="F19" s="97"/>
      <c r="G19" s="97">
        <f t="shared" si="1"/>
        <v>0</v>
      </c>
    </row>
    <row r="20" spans="1:7" ht="30" customHeight="1">
      <c r="A20" s="35">
        <f t="shared" si="0"/>
        <v>15</v>
      </c>
      <c r="B20" s="10" t="s">
        <v>407</v>
      </c>
      <c r="C20" s="13" t="s">
        <v>411</v>
      </c>
      <c r="D20" s="39" t="s">
        <v>377</v>
      </c>
      <c r="E20" s="41">
        <v>183</v>
      </c>
      <c r="F20" s="97"/>
      <c r="G20" s="97">
        <f t="shared" si="1"/>
        <v>0</v>
      </c>
    </row>
    <row r="21" spans="1:7">
      <c r="A21" s="178" t="s">
        <v>571</v>
      </c>
      <c r="B21" s="178"/>
      <c r="C21" s="178"/>
      <c r="D21" s="178"/>
      <c r="E21" s="178"/>
      <c r="F21" s="178"/>
      <c r="G21" s="102">
        <f>ROUND(SUM(G7:G20),2)</f>
        <v>0</v>
      </c>
    </row>
  </sheetData>
  <mergeCells count="10">
    <mergeCell ref="A21:F21"/>
    <mergeCell ref="A1:G1"/>
    <mergeCell ref="A2:G2"/>
    <mergeCell ref="B3:G3"/>
    <mergeCell ref="F4:F5"/>
    <mergeCell ref="G4:G5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2024-10-04T10:59:05Z</cp:lastPrinted>
  <dcterms:created xsi:type="dcterms:W3CDTF">2016-11-03T08:34:35Z</dcterms:created>
  <dcterms:modified xsi:type="dcterms:W3CDTF">2024-11-22T10:34:32Z</dcterms:modified>
</cp:coreProperties>
</file>