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38\Zamowienia\P R Z E T A  R G I\2024\44_PN_2024_JS_Dostawa wyr med z podz na 10 cz\08_Odp na pyt i zmiana SWZ i Ogłosz\"/>
    </mc:Choice>
  </mc:AlternateContent>
  <xr:revisionPtr revIDLastSave="0" documentId="13_ncr:1_{1ADF109B-399C-4610-8D9D-7B4F803F48AE}" xr6:coauthVersionLast="47" xr6:coauthVersionMax="47" xr10:uidLastSave="{00000000-0000-0000-0000-000000000000}"/>
  <bookViews>
    <workbookView xWindow="-120" yWindow="-120" windowWidth="29040" windowHeight="15720" tabRatio="742" xr2:uid="{EC0A89C0-D8C5-48CA-977B-0F076AC72E2B}"/>
  </bookViews>
  <sheets>
    <sheet name="zad. 1" sheetId="1" r:id="rId1"/>
    <sheet name="zad. 2" sheetId="2" r:id="rId2"/>
    <sheet name="zad. 3" sheetId="4" r:id="rId3"/>
    <sheet name="zad. 4" sheetId="5" r:id="rId4"/>
    <sheet name="zad. 5" sheetId="6" r:id="rId5"/>
    <sheet name="zad. 6" sheetId="8" r:id="rId6"/>
    <sheet name="zad. 7 po zmianie" sheetId="12" r:id="rId7"/>
    <sheet name="zad. 8" sheetId="7" r:id="rId8"/>
    <sheet name="zad. 9" sheetId="10" r:id="rId9"/>
    <sheet name="zad. 10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2" l="1"/>
  <c r="F16" i="12"/>
  <c r="J16" i="12" s="1"/>
  <c r="I16" i="12" s="1"/>
  <c r="H15" i="12"/>
  <c r="F15" i="12"/>
  <c r="J15" i="12" s="1"/>
  <c r="I15" i="12" s="1"/>
  <c r="H14" i="12"/>
  <c r="F14" i="12"/>
  <c r="J14" i="12" s="1"/>
  <c r="I14" i="12" s="1"/>
  <c r="H13" i="12"/>
  <c r="F13" i="12"/>
  <c r="J13" i="12" s="1"/>
  <c r="I13" i="12" s="1"/>
  <c r="H20" i="11"/>
  <c r="I20" i="11" s="1"/>
  <c r="F20" i="11"/>
  <c r="H19" i="11"/>
  <c r="I19" i="11" s="1"/>
  <c r="F19" i="11"/>
  <c r="H18" i="11"/>
  <c r="I18" i="11" s="1"/>
  <c r="F18" i="11"/>
  <c r="H17" i="11"/>
  <c r="I17" i="11" s="1"/>
  <c r="F17" i="11"/>
  <c r="H15" i="11"/>
  <c r="I15" i="11" s="1"/>
  <c r="F15" i="11"/>
  <c r="H14" i="11"/>
  <c r="I14" i="11" s="1"/>
  <c r="F14" i="11"/>
  <c r="H13" i="11"/>
  <c r="I13" i="11" s="1"/>
  <c r="F13" i="11"/>
  <c r="H12" i="11"/>
  <c r="I12" i="11" s="1"/>
  <c r="F12" i="11"/>
  <c r="H11" i="11"/>
  <c r="I11" i="11" s="1"/>
  <c r="F11" i="11"/>
  <c r="H10" i="11"/>
  <c r="I10" i="11" s="1"/>
  <c r="F10" i="11"/>
  <c r="I12" i="7"/>
  <c r="H12" i="7"/>
  <c r="F12" i="7"/>
  <c r="I17" i="12" l="1"/>
  <c r="F17" i="12"/>
  <c r="J17" i="12"/>
  <c r="I21" i="11"/>
  <c r="F21" i="11"/>
  <c r="I14" i="5" l="1"/>
  <c r="G14" i="5"/>
  <c r="F12" i="8"/>
  <c r="I12" i="8" s="1"/>
  <c r="H14" i="6"/>
  <c r="I14" i="6" s="1"/>
  <c r="F14" i="4"/>
  <c r="F15" i="4"/>
  <c r="F16" i="4"/>
  <c r="F17" i="4"/>
  <c r="F14" i="2"/>
  <c r="H14" i="2"/>
  <c r="H16" i="2"/>
  <c r="I14" i="2"/>
  <c r="H13" i="7"/>
  <c r="I13" i="7" s="1"/>
  <c r="F13" i="7"/>
  <c r="H16" i="4" l="1"/>
  <c r="I16" i="4" s="1"/>
  <c r="I11" i="10"/>
  <c r="J11" i="10" s="1"/>
  <c r="J12" i="10" s="1"/>
  <c r="G11" i="10"/>
  <c r="G12" i="10" s="1"/>
  <c r="H17" i="4"/>
  <c r="I17" i="4" s="1"/>
  <c r="H15" i="4"/>
  <c r="I15" i="4" s="1"/>
  <c r="J17" i="5"/>
  <c r="K17" i="5" s="1"/>
  <c r="G17" i="5"/>
  <c r="I17" i="5" l="1"/>
  <c r="I14" i="7" l="1"/>
  <c r="F14" i="7"/>
  <c r="G12" i="8" l="1"/>
  <c r="G13" i="8" s="1"/>
  <c r="I13" i="8"/>
  <c r="I15" i="6"/>
  <c r="F14" i="6"/>
  <c r="F15" i="6" s="1"/>
  <c r="J19" i="5" l="1"/>
  <c r="K19" i="5" s="1"/>
  <c r="G19" i="5"/>
  <c r="J18" i="5"/>
  <c r="K18" i="5" s="1"/>
  <c r="G18" i="5"/>
  <c r="J16" i="5"/>
  <c r="K16" i="5" s="1"/>
  <c r="G16" i="5"/>
  <c r="J15" i="5"/>
  <c r="K15" i="5" s="1"/>
  <c r="G15" i="5"/>
  <c r="J14" i="5"/>
  <c r="K14" i="5" s="1"/>
  <c r="I18" i="5" l="1"/>
  <c r="I15" i="5"/>
  <c r="I16" i="5"/>
  <c r="G20" i="5"/>
  <c r="I19" i="5"/>
  <c r="K20" i="5"/>
  <c r="I20" i="5" l="1"/>
  <c r="H14" i="4" l="1"/>
  <c r="I14" i="4" s="1"/>
  <c r="F18" i="4"/>
  <c r="I18" i="4" l="1"/>
  <c r="H17" i="2"/>
  <c r="F17" i="2"/>
  <c r="I17" i="2" s="1"/>
  <c r="F18" i="2" l="1"/>
  <c r="I18" i="2"/>
  <c r="H13" i="1" l="1"/>
  <c r="I13" i="1" s="1"/>
  <c r="F13" i="1"/>
  <c r="H12" i="1"/>
  <c r="I12" i="1" s="1"/>
  <c r="F12" i="1"/>
  <c r="F14" i="1" s="1"/>
  <c r="I14" i="1" l="1"/>
</calcChain>
</file>

<file path=xl/sharedStrings.xml><?xml version="1.0" encoding="utf-8"?>
<sst xmlns="http://schemas.openxmlformats.org/spreadsheetml/2006/main" count="299" uniqueCount="164">
  <si>
    <t>FORMULARZ ASORTYMENOWO - CENOWY</t>
  </si>
  <si>
    <t>Lp.</t>
  </si>
  <si>
    <t xml:space="preserve">Nazwa </t>
  </si>
  <si>
    <t>Jedn. miary</t>
  </si>
  <si>
    <t>Ilość</t>
  </si>
  <si>
    <t xml:space="preserve">Cena jednostkowa netto 
</t>
  </si>
  <si>
    <t>Wartość netto</t>
  </si>
  <si>
    <t>VAT %</t>
  </si>
  <si>
    <t>Cena jednostkowa brutto</t>
  </si>
  <si>
    <t>Wartość brutto</t>
  </si>
  <si>
    <t>Nazwa handlowa/ Producent</t>
  </si>
  <si>
    <t>Ilość szt. w opakowaniu zbiorczym</t>
  </si>
  <si>
    <t>para</t>
  </si>
  <si>
    <t xml:space="preserve">Razem </t>
  </si>
  <si>
    <t>Opis przedmiotu zamówienia</t>
  </si>
  <si>
    <t>Ilość sztuk</t>
  </si>
  <si>
    <t xml:space="preserve">Cena jedn.  netto </t>
  </si>
  <si>
    <t xml:space="preserve">Wartość netto 
</t>
  </si>
  <si>
    <t>Cena jedn.  brutto</t>
  </si>
  <si>
    <t xml:space="preserve">Wartość brutto </t>
  </si>
  <si>
    <t>Nazwa handlowa
na fakturze/
Producent</t>
  </si>
  <si>
    <t>Nr katalogowy</t>
  </si>
  <si>
    <t>szt.</t>
  </si>
  <si>
    <t>Prześcieradło jednorazowe celulozowe dwuwarstwowe białe w rolce do kozetek lekarskich wymiary 50 cm na 50 metrów z perforacją na 50 cm lub 60 cm lub 150 cm</t>
  </si>
  <si>
    <t>RAZEM</t>
  </si>
  <si>
    <t>Przedmiot zamówienia</t>
  </si>
  <si>
    <t>Jednostka miary</t>
  </si>
  <si>
    <t>Żądana ilość op/szt</t>
  </si>
  <si>
    <t>Cena netto za op/szt</t>
  </si>
  <si>
    <t>Vat %</t>
  </si>
  <si>
    <t xml:space="preserve">Cena brutto </t>
  </si>
  <si>
    <t>Ilość sztuk w opakowaniu zbiorczym</t>
  </si>
  <si>
    <t>1 szt.</t>
  </si>
  <si>
    <t>Sterylne szczotki do chirurgicznego mycia rąk, pakowane pojedynczo, nasączone chlorheksydyną</t>
  </si>
  <si>
    <t>Nazwa</t>
  </si>
  <si>
    <t>Rozmiar</t>
  </si>
  <si>
    <t>Ilość opakowań</t>
  </si>
  <si>
    <t xml:space="preserve">Cena netto </t>
  </si>
  <si>
    <t xml:space="preserve">Wartość netto            </t>
  </si>
  <si>
    <t>Kwota VAT</t>
  </si>
  <si>
    <t>Cena brutto</t>
  </si>
  <si>
    <t xml:space="preserve">Wartość brutto                 </t>
  </si>
  <si>
    <t>Producent / Nazwa handlowa / Nr katalogowy</t>
  </si>
  <si>
    <t xml:space="preserve">Opaska wiskozowa dziana – pakowana pojedynczo </t>
  </si>
  <si>
    <t>szt</t>
  </si>
  <si>
    <t>Opaska elastyczna tkana, niejałowa, pakowana pojedynczo, z zapinką</t>
  </si>
  <si>
    <t>Razem:</t>
  </si>
  <si>
    <t>Nr i nazwa zadania</t>
  </si>
  <si>
    <t>Żądana ilość szt.</t>
  </si>
  <si>
    <t>Cena netto za szt. 
w zł</t>
  </si>
  <si>
    <t>Cena brutto za szt.</t>
  </si>
  <si>
    <t>Ilość sztuk w op. zbiorczym</t>
  </si>
  <si>
    <t>Razem</t>
  </si>
  <si>
    <t>Nazwa zadania</t>
  </si>
  <si>
    <t xml:space="preserve">Cena jedn. netto </t>
  </si>
  <si>
    <t xml:space="preserve">Cena jedn. brutto </t>
  </si>
  <si>
    <t>Nazwa handlowa/
Producent</t>
  </si>
  <si>
    <t xml:space="preserve">szt </t>
  </si>
  <si>
    <t>Żądana ilość op.</t>
  </si>
  <si>
    <t>Cena netto za op. 
w zł</t>
  </si>
  <si>
    <t xml:space="preserve">Wartość netto </t>
  </si>
  <si>
    <t>Nazwa handlowa/Producent</t>
  </si>
  <si>
    <t>op.</t>
  </si>
  <si>
    <t>Ilość opak.</t>
  </si>
  <si>
    <t>Cena jedn. netto</t>
  </si>
  <si>
    <t>45 x 115 cm</t>
  </si>
  <si>
    <t xml:space="preserve">Zadanie nr  6 - dostawa masek anestetycznych </t>
  </si>
  <si>
    <t>Zadanie nr 5</t>
  </si>
  <si>
    <t xml:space="preserve">Nr katologowy </t>
  </si>
  <si>
    <t xml:space="preserve">Producent / Nazwa handlowa </t>
  </si>
  <si>
    <t xml:space="preserve">Ilość sztuk w opakowaniu  zbiorczym </t>
  </si>
  <si>
    <t>Opaska elastyczna tkana, jałowa, pakowana pojedynczo, z zapinką</t>
  </si>
  <si>
    <t xml:space="preserve">opak.  </t>
  </si>
  <si>
    <t>Cena jedn. brutto</t>
  </si>
  <si>
    <t>Zadanie Nr  4   Materiały opatrunkowe różne (opaski)</t>
  </si>
  <si>
    <t>Zadanie nr 9</t>
  </si>
  <si>
    <t>op. a 2 szt.</t>
  </si>
  <si>
    <t>Opaska uciskowa wykonana z rozciągliwego paska gumy syntetycznej, bezlateksowa w rolce po 25 pasków.</t>
  </si>
  <si>
    <t>1 op.</t>
  </si>
  <si>
    <t>Ilość par w opakowaniu zbiorczym</t>
  </si>
  <si>
    <t>Uwaga: para = rękawica 
prawa i rękawica lewa</t>
  </si>
  <si>
    <t>lub</t>
  </si>
  <si>
    <t xml:space="preserve">Rękawiczki chirurgiczne lateksowe: sterylne, wykonane z naturalnego lateksu, kształt anatomiczny. Wewnętrzna powierzchnia rękawic pokryta polimerem powlekanym powłoką, która pozwala na szybkie i łatwe zakładanie rękawic na wilgotne i suche dłonie, minimalizującą tarcie powierzchniowe przy zakładaniu na suche dłonie, a w kontakcie z wilgotną dłonią aktywowana jest hydrofilowa substancja,  ułatwiająca  zakładanie i zdejmowanie. Zewnętrzna powierzchnia rękawic teksturowana. Mankiet prosty z niechlorowaną opaską adhezyjną na końcu mankietu.  Grubość palca - 0,220 mm, na dłoni 0,200 mm+/-0,05mm, na  mankicie 0,200 mm +/-0,05mm; długość 295 mm+/- 5 mm. Poziom protein lateksu  &lt; 30 ug/g (badana metodą Lowryego)   AQL 0,65.  Wytrzymałość na rozdarcie po starzeniu ( typowa siła przy rozdarciu ) 16,4 N.         Rękawice spełniają normy EN 455 części 1-4,EN ISO 374-1, EN 374-2 i -4,EN 16523-1, EN ISO 374-5, EN 420. Oznaczenie CE zgodne z rozporządzeniem UE nr 2017/745 oraz z rozporządzeniem UE 2016/425 w sprawie ŚOI (zagrożenia kat. III). Sterylizacja promieniowaniem GAMMA (25 kGy). Pakowane max. po 50 par,                                                       rozmiary od 6 do 9                   </t>
  </si>
  <si>
    <t>Rękawiczki w systemie podwójnego zakładania: sterylne, bezpudrowe, lateksowe rękawice chirurgiczne używane w systemie podwójnym - rękawica spodnia: kolor kontrastowy.  Zewnętrzna powierzchnia rękawic teksturowana. Wewnętrzna powierzchnia rękawic pokryta jest bezzapachową, wodorozcieńczalną powłoką , która pomaga zatrzymać wilgoć i nawodnić suchą skórę użytkowników poprzez zastosowanie dodatków glicerolu w celu wchłaniania i zatrzymywania wilgoci w skórze, a także warstwy ochronnej dimetykonu, która zapobiega wysuszaniu i pękaniu skóry; Mankiet prosty z niechlorowaną opaską adhezyjną na końcu mankietu.  Grubość palca - 0,230 mm +/-0,05mm, na dłoni 0,210 mm +/-0,05mm;  na  mankicie 0,190 mm +/-0,05mm; długość 295 mm+/- 5 mm. Poziom protein lateksu  &lt; 30 ug/g (badana metodą Lowryego)   AQL 0,65.  Rękawice spełniają normy EN 455 części 1-4,EN ISO 374-1, EN 374-2 i 4,EN 16523-1, EN ISO 374-5, EN 421 EN 420, ASTM F1671.  Przetestowane do użytku z lekami do chemioterapii zgodnie z normą ASTM D6978. Oznaczenie CE zgodne z rozporządzeniem UE nr 2017/745 i rozporządzeniem UE 2016/425 w sprawie ŚOI (zagrożenia kat. III). Sterylizacja promieniowaniem GAMMA (25 kGy). Rozmiary od 6 do 9,0. Pakowane max. po 50 par.</t>
  </si>
  <si>
    <t>Fartuch medyczny jednorazowego użytku, podfoliowany, niejałowy, wykonany z trzywarstwowej włókniny polipropylenowej SMS, rękawy zakończone mankietem z dzianiny, wiązane z przodu w pasie i przy szyi, gramatura &gt;30 g/m2. Rozmiar uniweralny lub M\L</t>
  </si>
  <si>
    <t>Zaoferowany rozmiar</t>
  </si>
  <si>
    <t>4 m x 15 cm lub 
5m x15 cm</t>
  </si>
  <si>
    <t>4 m x 12 cm
lub
5m x 12 cm</t>
  </si>
  <si>
    <t>4 m x 10 cm
lub
5m x 10 cm</t>
  </si>
  <si>
    <t>4 m x 10 cm 
lub
5m x 10 cm</t>
  </si>
  <si>
    <t>Ilość jednostek miary w op. zbiorczym</t>
  </si>
  <si>
    <t xml:space="preserve"> nazwa zadania</t>
  </si>
  <si>
    <t xml:space="preserve">Zadanie nr 1  - Rękawice chirurgiczne </t>
  </si>
  <si>
    <t xml:space="preserve">Zadanie nr 2 </t>
  </si>
  <si>
    <t xml:space="preserve">Zadanie Nr 3 </t>
  </si>
  <si>
    <t xml:space="preserve">Zadanie Nr 8 -Dostawa rękawic medycznych </t>
  </si>
  <si>
    <t xml:space="preserve">Rękawice chirurgiczne, syntetyczne neoprenowe bezpudrowe wolne od akceleratorów chemicznych wg EN 455-3 z syntetyczną, wielowarstwową powłoką polimerową „E-Z glide” z poliakrylanem i surfaktantem, powierzchnia zewnętrzna mikroteksturowana. Ciemno zielone, odpowiednie do podwójnego nakładania. Średnia grubość: na palcu 0,19-0,21 mm, dłoń 0,16 – 0,19 mm, na mankiecie 0,14- 0,16 mm, AQL po zapakowaniu 0,65, sterylizowane radiacyjnie, anatomiczne, długość min. 280 – 292 mm, dopasowana do rozmiaru. Mankiet rolowany z taśmą adhezyjną, opakowanie zewnętrzne, hermetyczne foliowe. Wyrób medyczny klasy IIa i Środek ochrony indywidualnej kategorii III, typ A wg EN ISO 374-1 (dokument z wynikami badań wydany przez jednostkę notyfikowaną). Podwyższona ochrona przed przenikaniem cytostatyków, przebadane na co najmniej 20 leków wg ASTM D 6978 (raport wystawiony przez niezależne laboratorium) oraz badania na przenikalność min. 20 substancji chemicznych zgodnie z EN 16523-1, w tym 4- rzędowe środki czyszczące i izopropanol 70 % powyżej 480 min. (raport wystawiony przez niezależne laboratorium). Odporne na przenikanie wirusów zgodnie z ASTM F 1671 oraz EN ISO 374-5. Produkowane zgodnie z ISO 13485, ISO 9001, ISO 14001 potwierdzone certyfikatami jednostki notyfikowanej. Na rękawicy fabrycznie nadrukowany min. nazwa rękawicy, rozmiar oraz oznaczenie lewa/prawa (L i R). Opakowanie 50 par. Rozmiary 6,0-9,0. </t>
  </si>
  <si>
    <t>Sygnatura postępowania: 
44/PN/2024/JS</t>
  </si>
  <si>
    <t>Załącznik nr 2 do SWZ</t>
  </si>
  <si>
    <t xml:space="preserve">FORMULARZ ASORTYMENOWO - CENOWY                           </t>
  </si>
  <si>
    <t>8=5x7</t>
  </si>
  <si>
    <t>6=4*5</t>
  </si>
  <si>
    <t>9=4x8</t>
  </si>
  <si>
    <t>7=5x6</t>
  </si>
  <si>
    <t>9=11-7</t>
  </si>
  <si>
    <t>10=6x8</t>
  </si>
  <si>
    <t>11=5x10</t>
  </si>
  <si>
    <t xml:space="preserve">Wartość netto 
w zł
</t>
  </si>
  <si>
    <t xml:space="preserve">Wartość brutto 
w zł
</t>
  </si>
  <si>
    <t>6=4x5</t>
  </si>
  <si>
    <t>6=5x8</t>
  </si>
  <si>
    <t>7=4x5</t>
  </si>
  <si>
    <t>9=4x6</t>
  </si>
  <si>
    <t>9=10-6</t>
  </si>
  <si>
    <t>VAT
%</t>
  </si>
  <si>
    <t>1.1</t>
  </si>
  <si>
    <t>14 G</t>
  </si>
  <si>
    <t>1.2</t>
  </si>
  <si>
    <t xml:space="preserve"> 17 G  </t>
  </si>
  <si>
    <t>1.3</t>
  </si>
  <si>
    <t>18 G  x 45 mm</t>
  </si>
  <si>
    <t>1.4</t>
  </si>
  <si>
    <t>1.5</t>
  </si>
  <si>
    <t>22 G</t>
  </si>
  <si>
    <t>1.6</t>
  </si>
  <si>
    <t>24 G</t>
  </si>
  <si>
    <t>Kaniula obwodowa bezpieczna z dodatkowym portem do wstrzyknięć, filtrem hydrofobowym i zintegrowanym koreczkiem luer-lock; z termoplastycznego poliuretanu; co najmniej 4 paski kontrasujące w RTG na całej długości kaniuli, samozamykający się zawór portu górnego,  port górny umieszczony bezpośrednio nad skrzydełkami nie wystający poza ich obręb, na opakowaniu każdej kaniuli: opis w języku polskim, podany przepływ i materiał cewnika kaniuli; opakowanie blister pack lub tyveco do oferty nalezy dołączyć potwierdzenie badań biokompatybilności materiału z którego zostały wykonane kaniule; op. a 50 szt.</t>
  </si>
  <si>
    <t>2.1</t>
  </si>
  <si>
    <t>18 G dł 32 - 33 mm</t>
  </si>
  <si>
    <t>2.2</t>
  </si>
  <si>
    <t>20 G dł. 25 mm</t>
  </si>
  <si>
    <t>2.3</t>
  </si>
  <si>
    <t>22 G dł. 25 mm</t>
  </si>
  <si>
    <t>2.4</t>
  </si>
  <si>
    <t>24 G dł. 19 mm</t>
  </si>
  <si>
    <t>Zadanie 10  –  Kaniula do żył obwodowych / 2 lata</t>
  </si>
  <si>
    <t>x</t>
  </si>
  <si>
    <t>*)</t>
  </si>
  <si>
    <t>w pozycji 1 - Wykonawca wypełnia jedną z dwóch pozycji - albo 1.1 albo 1.2 - stosownie do tego który z wariantów produktu oferuje.</t>
  </si>
  <si>
    <r>
      <t>1</t>
    </r>
    <r>
      <rPr>
        <sz val="10"/>
        <color rgb="FFFF0000"/>
        <rFont val="Cambria"/>
        <family val="1"/>
        <charset val="238"/>
      </rPr>
      <t>*</t>
    </r>
  </si>
  <si>
    <t>10=6x7</t>
  </si>
  <si>
    <t>Igły podpajęczynówkowe ze szlifem typu Pencil Point Ergonomiczny lejkowaty uchwyt zapewniający pewne trzymanie igły i pełną kontrolę podczas przechodzenia przez tkanki, zmieniający barwę pryzmat pod wpływem płynu mózgowo rdzeniowego umieszczony w uchwycie igły, jednoznacznie potwierdzający wprowadzenie igły do przestrzeni podpajeczynówkowej. Na uchwycie wskaźnik położenia szlifu igły w postaci strzałki. W przypadku użycia prowadnicy możliwość wprowadzenia jej częściowo do wnętrza uchwytu igły podpajęczynówkowej. Metalowy mandryn dokładnie wypełniający igłę , kolor uchwytu mandrynu odpowiadający kodowi rozmiarów. Opakowanie pojedyncze, sterylne G 25  igła podpajęczynówk. pencil-point 88 mm pakowana z prowadnicą G 25 igła podpajęcz.z prowadnicą 103 mm pakowana z prowadnicą G 27 igła podpajęczynówk. pencil-point 88 mm pakowana z prowadnicą</t>
  </si>
  <si>
    <t>1.1.</t>
  </si>
  <si>
    <t xml:space="preserve"> G 25  igła podpajęczynówk. pencil-point 88 mm pakowana z prowadnicą </t>
  </si>
  <si>
    <t>1.2.</t>
  </si>
  <si>
    <t>G 25 igła podpajęcz.z prowadnicą 103 mm pakowana z prowadnicą</t>
  </si>
  <si>
    <t>1.3.</t>
  </si>
  <si>
    <t>G 27 igła podpajęczynówk. pencil-point 88 mm pakowana z prowadnicą</t>
  </si>
  <si>
    <t>Igła do znieczulenia podpajęczynówkowego ze szlifem typu atraumatycznego, przednia część szlifu tnąca, reszta szlifu zaokrąglona,rozszerzająca tkanki przez które przechodzi igła. Ergonomiczny w kształcie prostopadłościanu uchwyt , 2 ściany ożebrowane-zapewniający pewne trzymanie igły , 2 sciany gładkie o wysokiej przezroczystości- zapewniajace dobrą widoczność PMR. Metalowy mandryn dokładnie wypełniający igłę , kolor uchwytu mandrynu odpowiadający kodowi rozmiarów igły zgodnie z normą ISO 6009. Opakowanie pojedyncze, sterylne. Rozmiar G26 igła podpajęczynówkowa 88 mm</t>
  </si>
  <si>
    <r>
      <t>Zadanie nr 7</t>
    </r>
    <r>
      <rPr>
        <b/>
        <sz val="10"/>
        <color rgb="FFFF0000"/>
        <rFont val="Calibri"/>
        <family val="2"/>
        <charset val="238"/>
      </rPr>
      <t xml:space="preserve"> - PO ZMIANIE</t>
    </r>
  </si>
  <si>
    <t>Kwota VAT
w zł</t>
  </si>
  <si>
    <t>Wartość brutto 
w zł</t>
  </si>
  <si>
    <t>Załącznik nr 2 do SWZ - po zmianie</t>
  </si>
  <si>
    <t xml:space="preserve">20 G x 33 mm </t>
  </si>
  <si>
    <r>
      <t xml:space="preserve">Kaniula obwodowa z dodatkowym portem do wstrzyknięć i zintegrowanym koreczkiem luer-lock; z termoplastycznego poliuretanu; Co najmniej 4 paski kontrasujące w RTG na całej długości kaniuli; samozamykający się zawór portu górnego;  port górny umieszczony bezpośrednio nad skrzydełkami nie wystający poza ich obręb, na opakowaniu każdej kaniuli: opis w języku polskim, podany przepływ i materiał cewnika kaniuli; opakowanie blister pack lub tyvec; do oferty nalezy dołączyć potwierdzenie badań biokompatybilności materiału z którego zostały wykonane kaniule; op. a 50 szt.
</t>
    </r>
    <r>
      <rPr>
        <i/>
        <sz val="9"/>
        <color rgb="FFFF0000"/>
        <rFont val="Calibri"/>
        <family val="2"/>
        <charset val="238"/>
        <scheme val="minor"/>
      </rPr>
      <t>/Dopuszczono kaniulę dożylną wykonaną z PTFE/</t>
    </r>
  </si>
  <si>
    <r>
      <t xml:space="preserve">Sterylne serwety  celulozowe wykonane z bardzo chłonnego materiału </t>
    </r>
    <r>
      <rPr>
        <i/>
        <sz val="10"/>
        <color rgb="FFFF0000"/>
        <rFont val="Cambria"/>
        <family val="1"/>
        <charset val="238"/>
      </rPr>
      <t>(dopuszczono wykonanie z wysokochłonnej włókniny typu spunlace)</t>
    </r>
    <r>
      <rPr>
        <sz val="10"/>
        <rFont val="Cambria"/>
        <family val="1"/>
        <charset val="238"/>
      </rPr>
      <t xml:space="preserve"> -    
65 gr </t>
    </r>
    <r>
      <rPr>
        <i/>
        <sz val="10"/>
        <color rgb="FFFF0000"/>
        <rFont val="Cambria"/>
        <family val="1"/>
        <charset val="238"/>
      </rPr>
      <t>(dopuszczono gramaturę 55 g/m2 oraz 56 g/m2)</t>
    </r>
    <r>
      <rPr>
        <sz val="10"/>
        <rFont val="Cambria"/>
        <family val="1"/>
        <charset val="238"/>
      </rPr>
      <t xml:space="preserve">   -  
o wymiarach 30x40cm </t>
    </r>
    <r>
      <rPr>
        <i/>
        <sz val="10"/>
        <color rgb="FFFF0000"/>
        <rFont val="Cambria"/>
        <family val="1"/>
        <charset val="238"/>
      </rPr>
      <t>(dopuszczono wymiar 40x40 cm)</t>
    </r>
    <r>
      <rPr>
        <sz val="10"/>
        <rFont val="Cambria"/>
        <family val="1"/>
        <charset val="238"/>
      </rPr>
      <t xml:space="preserve">. 
Do użytku na salach operacyjnych,. wytrzymały  wyrób nie ulegający rozdarciu. Pakowany po 2 sztuki. Zarejestrowany jako wyrób medyczny wyposażony w min 2 etykiety samoprzylepne do dokumentacji medycznej.
</t>
    </r>
  </si>
  <si>
    <r>
      <t xml:space="preserve">Mata podłogowa, przeciwpyłowa z folii poliestrowej, akrylowy polimer adhezyjny ze środkiem bakteriobójczym x 30 listków.
</t>
    </r>
    <r>
      <rPr>
        <i/>
        <sz val="10"/>
        <color rgb="FFFF0000"/>
        <rFont val="Calibri"/>
        <family val="2"/>
        <charset val="238"/>
      </rPr>
      <t>Dopuszczono matę z polietylenu o niskiej gęstości (LDPE) o parametrach wskazanych w pyt. 36.</t>
    </r>
  </si>
  <si>
    <r>
      <t xml:space="preserve">Maska twarzowa anestetyczna przezroczysta kopuła, zapewniająca widoczność, wykonana z polietylenu, miękki mankiet zapewniający dopasowanie do twarzy wykonany z elastomeru, nie zawierający PCV i ftalanów, czysta mikrobiologicznie. Rozmiar 3, 4, 5, 6.
</t>
    </r>
    <r>
      <rPr>
        <i/>
        <sz val="9"/>
        <color rgb="FFFF0000"/>
        <rFont val="Calibri"/>
        <family val="2"/>
        <charset val="238"/>
      </rPr>
      <t>Dopuszczono maski z dwóch różnych typów materiału (elastomeru) o parametrach wskazanych w pyt. 45.</t>
    </r>
  </si>
  <si>
    <t xml:space="preserve">FORMULARZ ASORTYMENOWO - CENOWY </t>
  </si>
  <si>
    <t>Załącznik nr 2 do SWZ  - PO ZMIANIE</t>
  </si>
  <si>
    <r>
      <rPr>
        <b/>
        <sz val="10"/>
        <color rgb="FF000000"/>
        <rFont val="Cambria"/>
        <family val="1"/>
        <charset val="238"/>
      </rPr>
      <t>1.1</t>
    </r>
    <r>
      <rPr>
        <sz val="10"/>
        <color rgb="FF000000"/>
        <rFont val="Cambria"/>
        <family val="1"/>
        <charset val="238"/>
      </rPr>
      <t xml:space="preserve"> Prześcieradło jednorazowe celulozowe dwuwarstwowe białe w rolce do kozetek lekarskich wymiary 60 cm na 50 metrów z perforacją na 50 cm lub 60 cm lub 150 cm</t>
    </r>
    <r>
      <rPr>
        <i/>
        <sz val="10"/>
        <color rgb="FFFF0000"/>
        <rFont val="Cambria"/>
        <family val="1"/>
        <charset val="238"/>
      </rPr>
      <t xml:space="preserve"> / dopuszczono perforację na 38 cm /</t>
    </r>
  </si>
  <si>
    <r>
      <rPr>
        <b/>
        <sz val="10"/>
        <color rgb="FF000000"/>
        <rFont val="Cambria"/>
        <family val="1"/>
        <charset val="238"/>
      </rPr>
      <t xml:space="preserve">1.2 </t>
    </r>
    <r>
      <rPr>
        <sz val="10"/>
        <color rgb="FF000000"/>
        <rFont val="Cambria"/>
        <family val="1"/>
        <charset val="238"/>
      </rPr>
      <t xml:space="preserve">Prześcieradło jednorazowe celulozowe dwuwarstwowe białe w rolce do kozetek lekarskich wymiary 60 cm na 80 metrów z perforacją na 50 cm lub 60 cm lub 150 cm  </t>
    </r>
    <r>
      <rPr>
        <i/>
        <sz val="10"/>
        <color rgb="FFFF0000"/>
        <rFont val="Cambria"/>
        <family val="1"/>
        <charset val="238"/>
      </rPr>
      <t>/ dopuszczono perforację na 38 cm /</t>
    </r>
  </si>
  <si>
    <t xml:space="preserve">Sterylne szczotki do chirurgicznego mycia rąk, pakowane pojedynczo, bez środka dezynfekującego </t>
  </si>
  <si>
    <r>
      <t xml:space="preserve">Rękawice chirurgiczne, bezpudrowe, sterylne, wykonane z naturalnego lateksu, kształt anatomiczny. Wewnętrzna powierzchnia rękawic pokryta polimerem powlekanym powłoką, która pozwala na szybkie i łatwe zakładanie rękawic na wilgotne i suche dłonie. Zewnętrzna powierzchnia rękawic mikroteksturowana. Mankiet prosty lub rolowany. Grubość rękawicy (typowa pojedyncza warstwa ) 0,22-0,24 mm na palcu, 0,19 mm na dłoni, 0,17 mm na mankiecie. Długość min. 260 - 290 mm w zależności od rozmiaru. Poziom protein 10 μg/g lub mniej (badania niezaleznego labolatorium wg EN 455-3 z podana nazwa rękawić, którego ono dotyczy);   AQL 0,65 Przetestowane do użytku z lekami do chemioterapii zgodnie z normą ASTM D6978. odporne na penetrację min. 20 substancji chemicznych zgodnie z EN 16523-1.
Rękawice spełniają normy EN ISO 374-1, EN 374-5. Oznaczenie CE zgodne z rozporządzeniem UE nr 2017/745 oraz z rozporządzeniem UE 2016/425 w sprawie ŚOI (zagrożenia kat. III). Sterylizacja radiacyjna. Na rekawicy fabrycznie nadrukowany min. rozmiar rękawicy oraz oznaczenie lewa/prawa (L i R).        
Rozmiary od 6 do 9. Opakowanie 50 par.
</t>
    </r>
    <r>
      <rPr>
        <i/>
        <sz val="9"/>
        <color rgb="FFFF0000"/>
        <rFont val="Calibri"/>
        <family val="2"/>
        <charset val="238"/>
      </rPr>
      <t>/Dopuszczono  długość min. 260 - 290 mm w zależności od rozmiaru 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</si>
</sst>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&quot; zł&quot;"/>
    <numFmt numFmtId="166" formatCode="#,##0.00\ [$zł-415];[Red]\-#,##0.00\ [$zł-415]"/>
    <numFmt numFmtId="167" formatCode="\ #,##0.00&quot;      &quot;;\-#,##0.00&quot;      &quot;;&quot; -&quot;#&quot;      &quot;;@\ "/>
    <numFmt numFmtId="168" formatCode="#,##0.00\ ;\-#,##0.00\ "/>
  </numFmts>
  <fonts count="9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Czcionka tekstu podstawowego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Cambria"/>
      <family val="1"/>
      <charset val="238"/>
    </font>
    <font>
      <b/>
      <i/>
      <u/>
      <sz val="11"/>
      <color rgb="FF000000"/>
      <name val="Calibri"/>
      <family val="2"/>
      <charset val="1"/>
    </font>
    <font>
      <b/>
      <sz val="10"/>
      <name val="Cambria"/>
      <family val="1"/>
      <charset val="238"/>
    </font>
    <font>
      <b/>
      <sz val="10"/>
      <color rgb="FF000000"/>
      <name val="Cambria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sz val="10"/>
      <color rgb="FFFF0000"/>
      <name val="Cambria"/>
      <family val="1"/>
      <charset val="238"/>
    </font>
    <font>
      <sz val="11"/>
      <color indexed="8"/>
      <name val="Czcionka tekstu podstawowego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ptos"/>
      <family val="2"/>
      <charset val="238"/>
    </font>
    <font>
      <b/>
      <sz val="11"/>
      <color rgb="FF002060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name val="Cambria"/>
      <family val="1"/>
      <charset val="238"/>
    </font>
    <font>
      <b/>
      <sz val="8"/>
      <name val="Cambria"/>
      <family val="1"/>
      <charset val="238"/>
    </font>
    <font>
      <b/>
      <i/>
      <sz val="8"/>
      <name val="Cambria"/>
      <family val="1"/>
      <charset val="238"/>
    </font>
    <font>
      <sz val="8"/>
      <name val="Cambria"/>
      <family val="1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i/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name val="Cambria"/>
      <family val="1"/>
      <charset val="238"/>
    </font>
    <font>
      <b/>
      <sz val="9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9"/>
      <color rgb="FF000000"/>
      <name val="Cambria"/>
      <family val="1"/>
      <charset val="238"/>
    </font>
    <font>
      <b/>
      <sz val="10"/>
      <color indexed="8"/>
      <name val="Cambria"/>
      <family val="1"/>
      <charset val="238"/>
    </font>
    <font>
      <sz val="10"/>
      <name val="Cambria"/>
      <family val="1"/>
      <charset val="238"/>
    </font>
    <font>
      <b/>
      <i/>
      <sz val="7"/>
      <name val="Cambria"/>
      <family val="1"/>
      <charset val="238"/>
    </font>
    <font>
      <b/>
      <sz val="11"/>
      <color rgb="FF002060"/>
      <name val="Cambria"/>
      <family val="1"/>
      <charset val="238"/>
    </font>
    <font>
      <sz val="9"/>
      <name val="Cambria"/>
      <family val="1"/>
      <charset val="238"/>
    </font>
    <font>
      <sz val="10"/>
      <color rgb="FF000000"/>
      <name val="Calibri"/>
      <family val="2"/>
      <charset val="238"/>
    </font>
    <font>
      <b/>
      <sz val="11"/>
      <color rgb="FF00206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i/>
      <sz val="8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7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mbria"/>
      <family val="1"/>
      <charset val="238"/>
    </font>
    <font>
      <sz val="10"/>
      <color rgb="FFFF0000"/>
      <name val="Cambria"/>
      <family val="1"/>
      <charset val="238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i/>
      <sz val="10"/>
      <color rgb="FFFF0000"/>
      <name val="Cambria"/>
      <family val="1"/>
      <charset val="238"/>
    </font>
    <font>
      <b/>
      <sz val="11"/>
      <color rgb="FFFF0000"/>
      <name val="Cambria"/>
      <family val="1"/>
      <charset val="238"/>
    </font>
    <font>
      <i/>
      <sz val="10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i/>
      <sz val="9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7" fillId="0" borderId="0"/>
    <xf numFmtId="0" fontId="9" fillId="0" borderId="0"/>
    <xf numFmtId="166" fontId="12" fillId="0" borderId="0"/>
    <xf numFmtId="0" fontId="15" fillId="0" borderId="0"/>
    <xf numFmtId="0" fontId="16" fillId="0" borderId="0"/>
    <xf numFmtId="9" fontId="7" fillId="0" borderId="0" applyFill="0" applyBorder="0" applyAlignment="0" applyProtection="0"/>
    <xf numFmtId="167" fontId="7" fillId="0" borderId="0" applyFill="0" applyBorder="0" applyAlignment="0" applyProtection="0"/>
    <xf numFmtId="0" fontId="6" fillId="0" borderId="0"/>
    <xf numFmtId="0" fontId="7" fillId="0" borderId="0"/>
    <xf numFmtId="0" fontId="25" fillId="0" borderId="0"/>
    <xf numFmtId="44" fontId="1" fillId="0" borderId="0" applyFont="0" applyFill="0" applyBorder="0" applyAlignment="0" applyProtection="0"/>
    <xf numFmtId="0" fontId="1" fillId="0" borderId="0"/>
  </cellStyleXfs>
  <cellXfs count="354">
    <xf numFmtId="0" fontId="0" fillId="0" borderId="0" xfId="0"/>
    <xf numFmtId="0" fontId="4" fillId="0" borderId="0" xfId="0" applyFont="1"/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4" fontId="4" fillId="0" borderId="0" xfId="0" applyNumberFormat="1" applyFont="1"/>
    <xf numFmtId="0" fontId="8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10" fillId="0" borderId="0" xfId="4" applyFont="1"/>
    <xf numFmtId="0" fontId="11" fillId="0" borderId="0" xfId="4" applyFont="1"/>
    <xf numFmtId="0" fontId="11" fillId="0" borderId="2" xfId="4" applyFont="1" applyBorder="1" applyAlignment="1">
      <alignment horizontal="center" vertical="center"/>
    </xf>
    <xf numFmtId="0" fontId="11" fillId="0" borderId="2" xfId="4" applyFont="1" applyBorder="1" applyAlignment="1">
      <alignment vertical="center" wrapText="1"/>
    </xf>
    <xf numFmtId="8" fontId="11" fillId="0" borderId="2" xfId="4" applyNumberFormat="1" applyFont="1" applyBorder="1" applyAlignment="1">
      <alignment vertical="center"/>
    </xf>
    <xf numFmtId="9" fontId="11" fillId="0" borderId="2" xfId="4" applyNumberFormat="1" applyFont="1" applyBorder="1" applyAlignment="1">
      <alignment horizontal="center" vertical="center"/>
    </xf>
    <xf numFmtId="0" fontId="11" fillId="0" borderId="2" xfId="4" applyFont="1" applyBorder="1"/>
    <xf numFmtId="0" fontId="14" fillId="0" borderId="1" xfId="4" applyFont="1" applyBorder="1" applyAlignment="1">
      <alignment horizontal="left"/>
    </xf>
    <xf numFmtId="0" fontId="13" fillId="2" borderId="2" xfId="5" applyNumberFormat="1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8" fontId="11" fillId="2" borderId="2" xfId="4" applyNumberFormat="1" applyFont="1" applyFill="1" applyBorder="1"/>
    <xf numFmtId="0" fontId="17" fillId="0" borderId="0" xfId="0" applyFont="1"/>
    <xf numFmtId="0" fontId="18" fillId="2" borderId="0" xfId="0" applyFont="1" applyFill="1"/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/>
    </xf>
    <xf numFmtId="0" fontId="4" fillId="2" borderId="0" xfId="0" applyFont="1" applyFill="1"/>
    <xf numFmtId="0" fontId="20" fillId="0" borderId="0" xfId="0" applyFont="1" applyAlignment="1">
      <alignment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2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7" applyFont="1" applyAlignment="1">
      <alignment vertical="center" wrapText="1"/>
    </xf>
    <xf numFmtId="0" fontId="29" fillId="0" borderId="0" xfId="0" applyFont="1" applyAlignment="1">
      <alignment vertical="center"/>
    </xf>
    <xf numFmtId="0" fontId="31" fillId="0" borderId="0" xfId="6" applyFont="1"/>
    <xf numFmtId="0" fontId="31" fillId="0" borderId="0" xfId="6" applyFont="1" applyAlignment="1">
      <alignment horizontal="center"/>
    </xf>
    <xf numFmtId="0" fontId="32" fillId="0" borderId="0" xfId="6" applyFont="1" applyAlignment="1">
      <alignment horizontal="right"/>
    </xf>
    <xf numFmtId="0" fontId="33" fillId="0" borderId="0" xfId="6" applyFont="1" applyAlignment="1">
      <alignment horizontal="center"/>
    </xf>
    <xf numFmtId="0" fontId="34" fillId="0" borderId="2" xfId="0" applyFont="1" applyBorder="1" applyAlignment="1">
      <alignment horizontal="center" vertical="center" wrapText="1"/>
    </xf>
    <xf numFmtId="0" fontId="35" fillId="2" borderId="2" xfId="2" applyFont="1" applyFill="1" applyBorder="1" applyAlignment="1">
      <alignment horizontal="center" vertical="center" wrapText="1"/>
    </xf>
    <xf numFmtId="0" fontId="35" fillId="2" borderId="2" xfId="2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1" fillId="0" borderId="2" xfId="0" applyFont="1" applyBorder="1"/>
    <xf numFmtId="165" fontId="36" fillId="0" borderId="9" xfId="3" applyNumberFormat="1" applyFont="1" applyBorder="1" applyAlignment="1">
      <alignment horizontal="center" vertical="top" wrapText="1"/>
    </xf>
    <xf numFmtId="0" fontId="31" fillId="0" borderId="0" xfId="0" applyFont="1"/>
    <xf numFmtId="0" fontId="37" fillId="0" borderId="30" xfId="0" applyFont="1" applyBorder="1" applyAlignment="1">
      <alignment horizontal="left" vertical="top" wrapText="1"/>
    </xf>
    <xf numFmtId="0" fontId="37" fillId="0" borderId="3" xfId="0" applyFont="1" applyBorder="1" applyAlignment="1">
      <alignment vertical="top" wrapText="1"/>
    </xf>
    <xf numFmtId="0" fontId="38" fillId="2" borderId="27" xfId="2" applyFont="1" applyFill="1" applyBorder="1" applyAlignment="1">
      <alignment horizontal="center" vertical="center" wrapText="1"/>
    </xf>
    <xf numFmtId="0" fontId="38" fillId="2" borderId="27" xfId="2" applyFont="1" applyFill="1" applyBorder="1" applyAlignment="1">
      <alignment horizontal="center" vertical="center"/>
    </xf>
    <xf numFmtId="0" fontId="38" fillId="2" borderId="28" xfId="2" applyFont="1" applyFill="1" applyBorder="1" applyAlignment="1">
      <alignment horizontal="center" vertical="center" wrapText="1"/>
    </xf>
    <xf numFmtId="0" fontId="38" fillId="2" borderId="29" xfId="2" applyFont="1" applyFill="1" applyBorder="1" applyAlignment="1">
      <alignment horizontal="center" vertical="center" wrapText="1"/>
    </xf>
    <xf numFmtId="0" fontId="38" fillId="2" borderId="0" xfId="2" applyFont="1" applyFill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9" fillId="2" borderId="2" xfId="2" applyFont="1" applyFill="1" applyBorder="1" applyAlignment="1">
      <alignment horizontal="center" vertical="center" wrapText="1"/>
    </xf>
    <xf numFmtId="0" fontId="39" fillId="2" borderId="2" xfId="2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37" fillId="0" borderId="18" xfId="2" applyFont="1" applyBorder="1" applyAlignment="1">
      <alignment horizontal="center" vertical="center" wrapText="1"/>
    </xf>
    <xf numFmtId="164" fontId="37" fillId="0" borderId="18" xfId="2" applyNumberFormat="1" applyFont="1" applyBorder="1" applyAlignment="1">
      <alignment horizontal="center" vertical="center" wrapText="1"/>
    </xf>
    <xf numFmtId="9" fontId="37" fillId="0" borderId="18" xfId="2" applyNumberFormat="1" applyFont="1" applyBorder="1" applyAlignment="1">
      <alignment horizontal="center" vertical="center" wrapText="1"/>
    </xf>
    <xf numFmtId="0" fontId="37" fillId="0" borderId="2" xfId="2" applyFont="1" applyBorder="1" applyAlignment="1">
      <alignment horizontal="center" vertical="center" wrapText="1"/>
    </xf>
    <xf numFmtId="0" fontId="37" fillId="0" borderId="4" xfId="2" applyFont="1" applyBorder="1" applyAlignment="1">
      <alignment horizontal="center" vertical="center" wrapText="1"/>
    </xf>
    <xf numFmtId="0" fontId="37" fillId="0" borderId="5" xfId="2" applyFont="1" applyBorder="1" applyAlignment="1">
      <alignment horizontal="center" vertical="center" wrapText="1"/>
    </xf>
    <xf numFmtId="165" fontId="37" fillId="0" borderId="2" xfId="2" applyNumberFormat="1" applyFont="1" applyBorder="1" applyAlignment="1">
      <alignment horizontal="center" vertical="center" wrapText="1"/>
    </xf>
    <xf numFmtId="164" fontId="37" fillId="0" borderId="2" xfId="2" applyNumberFormat="1" applyFont="1" applyBorder="1" applyAlignment="1">
      <alignment horizontal="center" vertical="center" wrapText="1"/>
    </xf>
    <xf numFmtId="9" fontId="37" fillId="0" borderId="2" xfId="2" applyNumberFormat="1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166" fontId="38" fillId="0" borderId="5" xfId="2" applyNumberFormat="1" applyFont="1" applyBorder="1" applyAlignment="1">
      <alignment horizontal="right" vertical="center"/>
    </xf>
    <xf numFmtId="165" fontId="37" fillId="0" borderId="9" xfId="3" applyNumberFormat="1" applyFont="1" applyBorder="1" applyAlignment="1">
      <alignment horizontal="center" vertical="top" wrapText="1"/>
    </xf>
    <xf numFmtId="165" fontId="38" fillId="0" borderId="8" xfId="2" applyNumberFormat="1" applyFont="1" applyBorder="1" applyAlignment="1">
      <alignment vertical="center"/>
    </xf>
    <xf numFmtId="165" fontId="38" fillId="0" borderId="9" xfId="3" applyNumberFormat="1" applyFont="1" applyBorder="1" applyAlignment="1">
      <alignment horizontal="center" vertical="top" wrapText="1"/>
    </xf>
    <xf numFmtId="0" fontId="38" fillId="0" borderId="0" xfId="2" applyFont="1" applyAlignment="1">
      <alignment horizontal="center" vertical="center"/>
    </xf>
    <xf numFmtId="0" fontId="38" fillId="0" borderId="0" xfId="2" applyFont="1" applyAlignment="1">
      <alignment horizontal="center" vertical="center" wrapText="1"/>
    </xf>
    <xf numFmtId="166" fontId="38" fillId="0" borderId="0" xfId="2" applyNumberFormat="1" applyFont="1" applyAlignment="1">
      <alignment horizontal="right" vertical="center"/>
    </xf>
    <xf numFmtId="165" fontId="38" fillId="0" borderId="0" xfId="2" applyNumberFormat="1" applyFont="1" applyAlignment="1">
      <alignment vertical="center"/>
    </xf>
    <xf numFmtId="165" fontId="37" fillId="0" borderId="0" xfId="3" applyNumberFormat="1" applyFont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22" fillId="0" borderId="0" xfId="6" applyFont="1"/>
    <xf numFmtId="0" fontId="22" fillId="0" borderId="0" xfId="6" applyFont="1" applyAlignment="1">
      <alignment horizontal="center"/>
    </xf>
    <xf numFmtId="0" fontId="23" fillId="0" borderId="0" xfId="6" applyFont="1" applyAlignment="1">
      <alignment horizontal="right"/>
    </xf>
    <xf numFmtId="0" fontId="14" fillId="0" borderId="0" xfId="0" applyFont="1"/>
    <xf numFmtId="0" fontId="14" fillId="0" borderId="2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45" fillId="0" borderId="0" xfId="6" applyFont="1" applyAlignment="1">
      <alignment vertical="center" wrapText="1"/>
    </xf>
    <xf numFmtId="0" fontId="45" fillId="0" borderId="0" xfId="6" applyFont="1" applyAlignment="1">
      <alignment horizontal="center" vertical="center" wrapText="1"/>
    </xf>
    <xf numFmtId="0" fontId="11" fillId="0" borderId="2" xfId="0" applyFont="1" applyBorder="1" applyAlignment="1">
      <alignment vertical="top" wrapText="1"/>
    </xf>
    <xf numFmtId="0" fontId="22" fillId="0" borderId="2" xfId="0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/>
    </xf>
    <xf numFmtId="9" fontId="2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4" fillId="0" borderId="2" xfId="0" applyFont="1" applyBorder="1"/>
    <xf numFmtId="164" fontId="14" fillId="0" borderId="2" xfId="0" applyNumberFormat="1" applyFont="1" applyBorder="1"/>
    <xf numFmtId="165" fontId="46" fillId="0" borderId="9" xfId="3" applyNumberFormat="1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/>
    </xf>
    <xf numFmtId="9" fontId="22" fillId="0" borderId="0" xfId="0" applyNumberFormat="1" applyFont="1" applyAlignment="1">
      <alignment horizontal="center" vertical="center"/>
    </xf>
    <xf numFmtId="0" fontId="43" fillId="0" borderId="0" xfId="6" applyFont="1"/>
    <xf numFmtId="0" fontId="43" fillId="0" borderId="0" xfId="6" applyFont="1" applyAlignment="1">
      <alignment horizontal="center"/>
    </xf>
    <xf numFmtId="0" fontId="42" fillId="0" borderId="0" xfId="6" applyFont="1" applyAlignment="1">
      <alignment horizontal="right"/>
    </xf>
    <xf numFmtId="0" fontId="44" fillId="0" borderId="0" xfId="4" applyFont="1"/>
    <xf numFmtId="0" fontId="43" fillId="0" borderId="0" xfId="0" applyFont="1"/>
    <xf numFmtId="2" fontId="42" fillId="4" borderId="13" xfId="7" applyNumberFormat="1" applyFont="1" applyFill="1" applyBorder="1" applyAlignment="1">
      <alignment horizontal="center" vertical="center" wrapText="1"/>
    </xf>
    <xf numFmtId="166" fontId="42" fillId="4" borderId="13" xfId="7" applyNumberFormat="1" applyFont="1" applyFill="1" applyBorder="1" applyAlignment="1">
      <alignment horizontal="center" vertical="center" wrapText="1"/>
    </xf>
    <xf numFmtId="164" fontId="42" fillId="4" borderId="13" xfId="7" applyNumberFormat="1" applyFont="1" applyFill="1" applyBorder="1" applyAlignment="1">
      <alignment horizontal="center" vertical="center" wrapText="1"/>
    </xf>
    <xf numFmtId="2" fontId="42" fillId="4" borderId="24" xfId="7" applyNumberFormat="1" applyFont="1" applyFill="1" applyBorder="1" applyAlignment="1">
      <alignment horizontal="center" vertical="center" wrapText="1"/>
    </xf>
    <xf numFmtId="0" fontId="43" fillId="2" borderId="13" xfId="7" applyFont="1" applyFill="1" applyBorder="1" applyAlignment="1">
      <alignment horizontal="center" wrapText="1"/>
    </xf>
    <xf numFmtId="0" fontId="43" fillId="2" borderId="13" xfId="7" applyFont="1" applyFill="1" applyBorder="1" applyAlignment="1">
      <alignment vertical="center" wrapText="1"/>
    </xf>
    <xf numFmtId="0" fontId="43" fillId="2" borderId="13" xfId="7" applyFont="1" applyFill="1" applyBorder="1" applyAlignment="1">
      <alignment horizontal="center" vertical="center"/>
    </xf>
    <xf numFmtId="166" fontId="43" fillId="2" borderId="13" xfId="8" applyNumberFormat="1" applyFont="1" applyFill="1" applyBorder="1" applyAlignment="1" applyProtection="1">
      <alignment horizontal="right" vertical="center" wrapText="1"/>
    </xf>
    <xf numFmtId="166" fontId="43" fillId="2" borderId="13" xfId="9" applyNumberFormat="1" applyFont="1" applyFill="1" applyBorder="1" applyAlignment="1" applyProtection="1">
      <alignment horizontal="right" vertical="center" wrapText="1"/>
    </xf>
    <xf numFmtId="9" fontId="43" fillId="2" borderId="13" xfId="9" applyNumberFormat="1" applyFont="1" applyFill="1" applyBorder="1" applyAlignment="1" applyProtection="1">
      <alignment horizontal="center" vertical="center" wrapText="1"/>
    </xf>
    <xf numFmtId="164" fontId="43" fillId="2" borderId="13" xfId="9" applyNumberFormat="1" applyFont="1" applyFill="1" applyBorder="1" applyAlignment="1" applyProtection="1">
      <alignment horizontal="center" vertical="center" wrapText="1"/>
    </xf>
    <xf numFmtId="166" fontId="43" fillId="2" borderId="13" xfId="7" applyNumberFormat="1" applyFont="1" applyFill="1" applyBorder="1" applyAlignment="1">
      <alignment vertical="center"/>
    </xf>
    <xf numFmtId="0" fontId="43" fillId="2" borderId="13" xfId="7" applyFont="1" applyFill="1" applyBorder="1" applyAlignment="1">
      <alignment wrapText="1"/>
    </xf>
    <xf numFmtId="0" fontId="43" fillId="2" borderId="24" xfId="7" applyFont="1" applyFill="1" applyBorder="1" applyAlignment="1">
      <alignment wrapText="1"/>
    </xf>
    <xf numFmtId="0" fontId="43" fillId="2" borderId="13" xfId="7" applyFont="1" applyFill="1" applyBorder="1" applyAlignment="1">
      <alignment horizontal="center" vertical="center" wrapText="1"/>
    </xf>
    <xf numFmtId="0" fontId="43" fillId="2" borderId="20" xfId="7" applyFont="1" applyFill="1" applyBorder="1" applyAlignment="1">
      <alignment horizontal="center" vertical="center"/>
    </xf>
    <xf numFmtId="166" fontId="43" fillId="2" borderId="20" xfId="8" applyNumberFormat="1" applyFont="1" applyFill="1" applyBorder="1" applyAlignment="1" applyProtection="1">
      <alignment horizontal="right" vertical="center" wrapText="1"/>
    </xf>
    <xf numFmtId="0" fontId="43" fillId="2" borderId="20" xfId="7" applyFont="1" applyFill="1" applyBorder="1" applyAlignment="1">
      <alignment wrapText="1"/>
    </xf>
    <xf numFmtId="0" fontId="43" fillId="2" borderId="20" xfId="7" applyFont="1" applyFill="1" applyBorder="1" applyAlignment="1">
      <alignment horizontal="center" vertical="center" wrapText="1"/>
    </xf>
    <xf numFmtId="166" fontId="42" fillId="2" borderId="13" xfId="9" applyNumberFormat="1" applyFont="1" applyFill="1" applyBorder="1" applyAlignment="1" applyProtection="1">
      <alignment horizontal="right" wrapText="1"/>
    </xf>
    <xf numFmtId="164" fontId="42" fillId="2" borderId="13" xfId="9" applyNumberFormat="1" applyFont="1" applyFill="1" applyBorder="1" applyAlignment="1" applyProtection="1">
      <alignment horizontal="right" wrapText="1"/>
    </xf>
    <xf numFmtId="0" fontId="47" fillId="2" borderId="2" xfId="2" applyFont="1" applyFill="1" applyBorder="1" applyAlignment="1">
      <alignment horizontal="center" vertical="center" wrapText="1"/>
    </xf>
    <xf numFmtId="0" fontId="47" fillId="2" borderId="2" xfId="2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 wrapText="1"/>
    </xf>
    <xf numFmtId="1" fontId="41" fillId="0" borderId="0" xfId="0" applyNumberFormat="1" applyFont="1" applyAlignment="1">
      <alignment horizontal="center" vertical="top" wrapText="1"/>
    </xf>
    <xf numFmtId="1" fontId="41" fillId="0" borderId="0" xfId="0" applyNumberFormat="1" applyFont="1" applyAlignment="1">
      <alignment horizontal="center" vertical="top"/>
    </xf>
    <xf numFmtId="0" fontId="34" fillId="2" borderId="2" xfId="1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2" borderId="2" xfId="3" applyFont="1" applyFill="1" applyBorder="1" applyAlignment="1">
      <alignment vertical="top" wrapText="1"/>
    </xf>
    <xf numFmtId="0" fontId="46" fillId="2" borderId="2" xfId="3" applyFont="1" applyFill="1" applyBorder="1" applyAlignment="1">
      <alignment horizontal="center" vertical="center" wrapText="1"/>
    </xf>
    <xf numFmtId="0" fontId="46" fillId="2" borderId="2" xfId="3" applyFont="1" applyFill="1" applyBorder="1" applyAlignment="1">
      <alignment horizontal="center" vertical="center"/>
    </xf>
    <xf numFmtId="4" fontId="46" fillId="0" borderId="2" xfId="0" applyNumberFormat="1" applyFont="1" applyBorder="1" applyAlignment="1">
      <alignment horizontal="center" vertical="center" wrapText="1"/>
    </xf>
    <xf numFmtId="9" fontId="46" fillId="0" borderId="2" xfId="0" applyNumberFormat="1" applyFont="1" applyBorder="1" applyAlignment="1">
      <alignment horizontal="center" vertical="center" wrapText="1"/>
    </xf>
    <xf numFmtId="4" fontId="46" fillId="0" borderId="2" xfId="0" applyNumberFormat="1" applyFont="1" applyBorder="1" applyAlignment="1">
      <alignment vertical="center"/>
    </xf>
    <xf numFmtId="0" fontId="11" fillId="0" borderId="2" xfId="0" applyFont="1" applyBorder="1"/>
    <xf numFmtId="0" fontId="22" fillId="0" borderId="2" xfId="0" applyFont="1" applyBorder="1"/>
    <xf numFmtId="0" fontId="31" fillId="0" borderId="0" xfId="0" applyFont="1" applyAlignment="1">
      <alignment vertical="center" wrapText="1"/>
    </xf>
    <xf numFmtId="0" fontId="49" fillId="0" borderId="14" xfId="0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50" fillId="0" borderId="0" xfId="4" applyFont="1"/>
    <xf numFmtId="0" fontId="27" fillId="0" borderId="0" xfId="0" applyFont="1"/>
    <xf numFmtId="0" fontId="27" fillId="0" borderId="0" xfId="6" applyFont="1"/>
    <xf numFmtId="0" fontId="27" fillId="0" borderId="0" xfId="6" applyFont="1" applyAlignment="1">
      <alignment horizontal="center"/>
    </xf>
    <xf numFmtId="0" fontId="28" fillId="0" borderId="0" xfId="6" applyFont="1" applyAlignment="1">
      <alignment horizontal="right"/>
    </xf>
    <xf numFmtId="0" fontId="53" fillId="0" borderId="0" xfId="0" applyFont="1" applyAlignment="1">
      <alignment horizontal="center"/>
    </xf>
    <xf numFmtId="0" fontId="54" fillId="2" borderId="2" xfId="10" applyFont="1" applyFill="1" applyBorder="1" applyAlignment="1">
      <alignment horizontal="center" vertical="center" wrapText="1"/>
    </xf>
    <xf numFmtId="0" fontId="54" fillId="2" borderId="2" xfId="0" applyFont="1" applyFill="1" applyBorder="1" applyAlignment="1">
      <alignment horizontal="center" vertical="center" wrapText="1"/>
    </xf>
    <xf numFmtId="0" fontId="55" fillId="0" borderId="2" xfId="0" applyFont="1" applyBorder="1" applyAlignment="1">
      <alignment vertical="center" wrapText="1"/>
    </xf>
    <xf numFmtId="0" fontId="56" fillId="2" borderId="2" xfId="2" applyFont="1" applyFill="1" applyBorder="1" applyAlignment="1">
      <alignment horizontal="center" vertical="center" wrapText="1"/>
    </xf>
    <xf numFmtId="0" fontId="56" fillId="2" borderId="2" xfId="2" applyFont="1" applyFill="1" applyBorder="1" applyAlignment="1">
      <alignment horizontal="center" vertical="center"/>
    </xf>
    <xf numFmtId="0" fontId="56" fillId="0" borderId="2" xfId="0" applyFont="1" applyBorder="1" applyAlignment="1">
      <alignment horizontal="center" vertical="center" wrapText="1"/>
    </xf>
    <xf numFmtId="0" fontId="57" fillId="2" borderId="2" xfId="10" applyFont="1" applyFill="1" applyBorder="1" applyAlignment="1">
      <alignment horizontal="center" vertical="center" wrapText="1"/>
    </xf>
    <xf numFmtId="0" fontId="58" fillId="2" borderId="16" xfId="0" applyFont="1" applyFill="1" applyBorder="1" applyAlignment="1">
      <alignment vertical="center" wrapText="1"/>
    </xf>
    <xf numFmtId="0" fontId="58" fillId="2" borderId="2" xfId="0" applyFont="1" applyFill="1" applyBorder="1" applyAlignment="1">
      <alignment horizontal="center" vertical="center"/>
    </xf>
    <xf numFmtId="3" fontId="58" fillId="2" borderId="2" xfId="0" applyNumberFormat="1" applyFont="1" applyFill="1" applyBorder="1" applyAlignment="1">
      <alignment horizontal="center" vertical="center" wrapText="1"/>
    </xf>
    <xf numFmtId="164" fontId="58" fillId="2" borderId="2" xfId="0" applyNumberFormat="1" applyFont="1" applyFill="1" applyBorder="1" applyAlignment="1">
      <alignment horizontal="center" vertical="center" wrapText="1"/>
    </xf>
    <xf numFmtId="9" fontId="58" fillId="2" borderId="2" xfId="0" applyNumberFormat="1" applyFont="1" applyFill="1" applyBorder="1" applyAlignment="1">
      <alignment horizontal="center" vertical="center" wrapText="1"/>
    </xf>
    <xf numFmtId="0" fontId="57" fillId="2" borderId="2" xfId="0" applyFont="1" applyFill="1" applyBorder="1" applyAlignment="1">
      <alignment horizontal="center" vertical="center" wrapText="1"/>
    </xf>
    <xf numFmtId="0" fontId="27" fillId="0" borderId="2" xfId="0" applyFont="1" applyBorder="1"/>
    <xf numFmtId="1" fontId="59" fillId="0" borderId="2" xfId="11" applyNumberFormat="1" applyFont="1" applyBorder="1" applyAlignment="1">
      <alignment horizontal="center" vertical="top" wrapText="1"/>
    </xf>
    <xf numFmtId="164" fontId="57" fillId="2" borderId="2" xfId="0" applyNumberFormat="1" applyFont="1" applyFill="1" applyBorder="1" applyAlignment="1">
      <alignment horizontal="center" vertical="center" wrapText="1"/>
    </xf>
    <xf numFmtId="165" fontId="59" fillId="0" borderId="9" xfId="3" applyNumberFormat="1" applyFont="1" applyBorder="1" applyAlignment="1">
      <alignment horizontal="center" vertical="top" wrapText="1"/>
    </xf>
    <xf numFmtId="165" fontId="38" fillId="0" borderId="18" xfId="11" applyNumberFormat="1" applyFont="1" applyBorder="1" applyAlignment="1">
      <alignment horizontal="center" vertical="top" wrapText="1"/>
    </xf>
    <xf numFmtId="1" fontId="38" fillId="0" borderId="0" xfId="0" applyNumberFormat="1" applyFont="1" applyAlignment="1">
      <alignment horizontal="center" vertical="top"/>
    </xf>
    <xf numFmtId="0" fontId="38" fillId="2" borderId="2" xfId="1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38" fillId="3" borderId="19" xfId="0" applyFont="1" applyFill="1" applyBorder="1" applyAlignment="1">
      <alignment horizontal="center" vertical="center" wrapText="1"/>
    </xf>
    <xf numFmtId="0" fontId="61" fillId="2" borderId="2" xfId="2" applyFont="1" applyFill="1" applyBorder="1" applyAlignment="1">
      <alignment horizontal="center" vertical="center" wrapText="1"/>
    </xf>
    <xf numFmtId="0" fontId="61" fillId="2" borderId="2" xfId="2" applyFont="1" applyFill="1" applyBorder="1" applyAlignment="1">
      <alignment horizontal="center" vertical="center"/>
    </xf>
    <xf numFmtId="0" fontId="61" fillId="0" borderId="2" xfId="0" applyFont="1" applyBorder="1" applyAlignment="1">
      <alignment horizontal="center" vertical="center" wrapText="1"/>
    </xf>
    <xf numFmtId="165" fontId="59" fillId="0" borderId="2" xfId="0" applyNumberFormat="1" applyFont="1" applyBorder="1" applyAlignment="1">
      <alignment horizontal="center" vertical="center" wrapText="1"/>
    </xf>
    <xf numFmtId="4" fontId="59" fillId="0" borderId="2" xfId="11" applyNumberFormat="1" applyFont="1" applyBorder="1" applyAlignment="1">
      <alignment horizontal="center" vertical="center" wrapText="1"/>
    </xf>
    <xf numFmtId="0" fontId="59" fillId="0" borderId="2" xfId="11" applyFont="1" applyBorder="1" applyAlignment="1">
      <alignment horizontal="left" vertical="center" wrapText="1"/>
    </xf>
    <xf numFmtId="0" fontId="59" fillId="0" borderId="2" xfId="11" applyFont="1" applyBorder="1"/>
    <xf numFmtId="165" fontId="60" fillId="0" borderId="2" xfId="11" applyNumberFormat="1" applyFont="1" applyBorder="1" applyAlignment="1">
      <alignment horizontal="center" vertical="top" wrapText="1"/>
    </xf>
    <xf numFmtId="165" fontId="60" fillId="0" borderId="2" xfId="11" applyNumberFormat="1" applyFont="1" applyBorder="1" applyAlignment="1">
      <alignment horizontal="center" vertical="center" wrapText="1"/>
    </xf>
    <xf numFmtId="4" fontId="62" fillId="0" borderId="2" xfId="0" applyNumberFormat="1" applyFont="1" applyBorder="1" applyAlignment="1">
      <alignment horizontal="center" vertical="center"/>
    </xf>
    <xf numFmtId="1" fontId="63" fillId="0" borderId="0" xfId="0" applyNumberFormat="1" applyFont="1" applyAlignment="1">
      <alignment horizontal="center" vertical="top"/>
    </xf>
    <xf numFmtId="0" fontId="38" fillId="2" borderId="23" xfId="10" applyFont="1" applyFill="1" applyBorder="1" applyAlignment="1">
      <alignment horizontal="center" vertical="center" wrapText="1"/>
    </xf>
    <xf numFmtId="0" fontId="37" fillId="5" borderId="26" xfId="10" applyFont="1" applyFill="1" applyBorder="1" applyAlignment="1">
      <alignment horizontal="left" vertical="center" wrapText="1"/>
    </xf>
    <xf numFmtId="0" fontId="37" fillId="2" borderId="23" xfId="0" applyFont="1" applyFill="1" applyBorder="1" applyAlignment="1">
      <alignment horizontal="center" vertical="center" wrapText="1"/>
    </xf>
    <xf numFmtId="164" fontId="37" fillId="2" borderId="23" xfId="0" applyNumberFormat="1" applyFont="1" applyFill="1" applyBorder="1" applyAlignment="1">
      <alignment horizontal="center" vertical="center" wrapText="1"/>
    </xf>
    <xf numFmtId="9" fontId="37" fillId="2" borderId="23" xfId="11" applyNumberFormat="1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7" fillId="5" borderId="2" xfId="10" applyFont="1" applyFill="1" applyBorder="1" applyAlignment="1">
      <alignment horizontal="left" vertical="center" wrapText="1"/>
    </xf>
    <xf numFmtId="0" fontId="37" fillId="2" borderId="2" xfId="0" applyFont="1" applyFill="1" applyBorder="1" applyAlignment="1">
      <alignment horizontal="center" vertical="center" wrapText="1"/>
    </xf>
    <xf numFmtId="1" fontId="37" fillId="2" borderId="18" xfId="11" applyNumberFormat="1" applyFont="1" applyFill="1" applyBorder="1" applyAlignment="1">
      <alignment horizontal="center" vertical="top" wrapText="1"/>
    </xf>
    <xf numFmtId="165" fontId="38" fillId="2" borderId="2" xfId="11" applyNumberFormat="1" applyFont="1" applyFill="1" applyBorder="1" applyAlignment="1">
      <alignment horizontal="left" vertical="center" wrapText="1"/>
    </xf>
    <xf numFmtId="164" fontId="38" fillId="2" borderId="2" xfId="11" applyNumberFormat="1" applyFont="1" applyFill="1" applyBorder="1" applyAlignment="1">
      <alignment vertical="center"/>
    </xf>
    <xf numFmtId="1" fontId="27" fillId="0" borderId="0" xfId="11" applyNumberFormat="1" applyFont="1" applyAlignment="1">
      <alignment wrapText="1"/>
    </xf>
    <xf numFmtId="0" fontId="27" fillId="0" borderId="0" xfId="11" applyFont="1" applyAlignment="1">
      <alignment wrapText="1"/>
    </xf>
    <xf numFmtId="165" fontId="27" fillId="0" borderId="0" xfId="11" applyNumberFormat="1" applyFont="1" applyAlignment="1">
      <alignment wrapText="1"/>
    </xf>
    <xf numFmtId="0" fontId="27" fillId="0" borderId="0" xfId="11" applyFont="1" applyAlignment="1">
      <alignment horizontal="left" vertical="top" wrapText="1"/>
    </xf>
    <xf numFmtId="0" fontId="64" fillId="0" borderId="0" xfId="0" applyFont="1"/>
    <xf numFmtId="0" fontId="27" fillId="0" borderId="0" xfId="0" applyFont="1" applyAlignment="1">
      <alignment wrapText="1"/>
    </xf>
    <xf numFmtId="0" fontId="66" fillId="0" borderId="0" xfId="0" applyFont="1"/>
    <xf numFmtId="165" fontId="59" fillId="0" borderId="31" xfId="3" applyNumberFormat="1" applyFont="1" applyBorder="1" applyAlignment="1">
      <alignment horizontal="center" vertical="top" wrapText="1"/>
    </xf>
    <xf numFmtId="164" fontId="37" fillId="2" borderId="27" xfId="0" applyNumberFormat="1" applyFont="1" applyFill="1" applyBorder="1" applyAlignment="1">
      <alignment horizontal="center" vertical="center" wrapText="1"/>
    </xf>
    <xf numFmtId="9" fontId="37" fillId="2" borderId="27" xfId="11" applyNumberFormat="1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67" fillId="2" borderId="2" xfId="0" applyFont="1" applyFill="1" applyBorder="1" applyAlignment="1">
      <alignment horizontal="center" vertical="center" wrapText="1"/>
    </xf>
    <xf numFmtId="2" fontId="67" fillId="4" borderId="21" xfId="7" applyNumberFormat="1" applyFont="1" applyFill="1" applyBorder="1" applyAlignment="1">
      <alignment horizontal="center" vertical="center" wrapText="1"/>
    </xf>
    <xf numFmtId="0" fontId="38" fillId="2" borderId="25" xfId="11" applyFont="1" applyFill="1" applyBorder="1" applyAlignment="1">
      <alignment horizontal="right" vertical="center" wrapText="1"/>
    </xf>
    <xf numFmtId="0" fontId="67" fillId="0" borderId="0" xfId="7" applyFont="1" applyAlignment="1">
      <alignment horizontal="left"/>
    </xf>
    <xf numFmtId="0" fontId="64" fillId="2" borderId="20" xfId="7" applyFont="1" applyFill="1" applyBorder="1" applyAlignment="1">
      <alignment horizontal="center" vertical="center" wrapText="1"/>
    </xf>
    <xf numFmtId="2" fontId="67" fillId="4" borderId="22" xfId="7" applyNumberFormat="1" applyFont="1" applyFill="1" applyBorder="1" applyAlignment="1">
      <alignment horizontal="center" vertical="center" wrapText="1"/>
    </xf>
    <xf numFmtId="0" fontId="67" fillId="2" borderId="2" xfId="7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2" fillId="0" borderId="0" xfId="7" applyFont="1"/>
    <xf numFmtId="0" fontId="8" fillId="2" borderId="32" xfId="0" applyFont="1" applyFill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2" borderId="20" xfId="7" applyFont="1" applyFill="1" applyBorder="1" applyAlignment="1">
      <alignment horizontal="left" vertical="top" wrapText="1"/>
    </xf>
    <xf numFmtId="0" fontId="59" fillId="2" borderId="20" xfId="7" applyFont="1" applyFill="1" applyBorder="1" applyAlignment="1">
      <alignment horizontal="center" vertical="center" wrapText="1"/>
    </xf>
    <xf numFmtId="166" fontId="64" fillId="2" borderId="20" xfId="8" applyNumberFormat="1" applyFont="1" applyFill="1" applyBorder="1" applyAlignment="1" applyProtection="1">
      <alignment horizontal="center" vertical="center" wrapText="1"/>
    </xf>
    <xf numFmtId="166" fontId="64" fillId="2" borderId="20" xfId="9" applyNumberFormat="1" applyFont="1" applyFill="1" applyBorder="1" applyAlignment="1" applyProtection="1">
      <alignment horizontal="center" vertical="center" wrapText="1"/>
    </xf>
    <xf numFmtId="9" fontId="64" fillId="2" borderId="20" xfId="9" applyNumberFormat="1" applyFont="1" applyFill="1" applyBorder="1" applyAlignment="1" applyProtection="1">
      <alignment horizontal="center" vertical="center" wrapText="1"/>
    </xf>
    <xf numFmtId="44" fontId="64" fillId="2" borderId="20" xfId="1" applyFont="1" applyFill="1" applyBorder="1" applyAlignment="1" applyProtection="1">
      <alignment horizontal="center" vertical="center" wrapText="1"/>
    </xf>
    <xf numFmtId="166" fontId="64" fillId="2" borderId="20" xfId="7" applyNumberFormat="1" applyFont="1" applyFill="1" applyBorder="1" applyAlignment="1">
      <alignment horizontal="center" vertical="center"/>
    </xf>
    <xf numFmtId="168" fontId="64" fillId="2" borderId="20" xfId="9" applyNumberFormat="1" applyFont="1" applyFill="1" applyBorder="1" applyAlignment="1" applyProtection="1">
      <alignment horizontal="right" wrapText="1"/>
    </xf>
    <xf numFmtId="0" fontId="64" fillId="0" borderId="0" xfId="7" applyFont="1" applyAlignment="1">
      <alignment horizontal="left"/>
    </xf>
    <xf numFmtId="0" fontId="64" fillId="0" borderId="0" xfId="7" applyFont="1"/>
    <xf numFmtId="9" fontId="67" fillId="0" borderId="0" xfId="8" applyFont="1" applyFill="1" applyBorder="1" applyAlignment="1" applyProtection="1">
      <alignment horizontal="center" wrapText="1"/>
    </xf>
    <xf numFmtId="0" fontId="14" fillId="0" borderId="2" xfId="4" applyFont="1" applyBorder="1" applyAlignment="1">
      <alignment horizontal="center" vertical="center" wrapText="1"/>
    </xf>
    <xf numFmtId="0" fontId="70" fillId="0" borderId="0" xfId="0" applyFont="1"/>
    <xf numFmtId="0" fontId="72" fillId="0" borderId="0" xfId="4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6" applyFont="1"/>
    <xf numFmtId="0" fontId="73" fillId="0" borderId="0" xfId="0" applyFont="1" applyAlignment="1">
      <alignment horizontal="center" vertical="center"/>
    </xf>
    <xf numFmtId="1" fontId="68" fillId="0" borderId="0" xfId="0" applyNumberFormat="1" applyFont="1" applyAlignment="1">
      <alignment horizontal="center" vertical="center" wrapText="1"/>
    </xf>
    <xf numFmtId="0" fontId="1" fillId="0" borderId="0" xfId="6" applyFont="1" applyAlignment="1">
      <alignment horizontal="center"/>
    </xf>
    <xf numFmtId="0" fontId="69" fillId="0" borderId="0" xfId="6" applyFont="1" applyAlignment="1">
      <alignment horizontal="right"/>
    </xf>
    <xf numFmtId="1" fontId="68" fillId="0" borderId="0" xfId="0" applyNumberFormat="1" applyFont="1" applyAlignment="1">
      <alignment horizontal="center" vertical="center"/>
    </xf>
    <xf numFmtId="1" fontId="74" fillId="0" borderId="1" xfId="0" applyNumberFormat="1" applyFont="1" applyBorder="1" applyAlignment="1">
      <alignment horizontal="center" vertical="center"/>
    </xf>
    <xf numFmtId="0" fontId="75" fillId="2" borderId="2" xfId="14" applyFont="1" applyFill="1" applyBorder="1" applyAlignment="1">
      <alignment horizontal="center" vertical="center" wrapText="1"/>
    </xf>
    <xf numFmtId="0" fontId="75" fillId="2" borderId="2" xfId="0" applyFont="1" applyFill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77" fillId="0" borderId="2" xfId="0" applyFont="1" applyBorder="1" applyAlignment="1">
      <alignment horizontal="center" vertical="center" wrapText="1"/>
    </xf>
    <xf numFmtId="0" fontId="78" fillId="0" borderId="2" xfId="0" applyFont="1" applyBorder="1" applyAlignment="1">
      <alignment vertical="top" wrapText="1"/>
    </xf>
    <xf numFmtId="0" fontId="77" fillId="0" borderId="2" xfId="0" applyFont="1" applyBorder="1" applyAlignment="1">
      <alignment horizontal="center" vertical="center"/>
    </xf>
    <xf numFmtId="0" fontId="77" fillId="0" borderId="24" xfId="0" applyFont="1" applyBorder="1" applyAlignment="1">
      <alignment horizontal="center" vertical="center" wrapText="1"/>
    </xf>
    <xf numFmtId="4" fontId="77" fillId="0" borderId="2" xfId="0" applyNumberFormat="1" applyFont="1" applyBorder="1" applyAlignment="1">
      <alignment horizontal="center" vertical="center" wrapText="1"/>
    </xf>
    <xf numFmtId="164" fontId="77" fillId="0" borderId="2" xfId="0" applyNumberFormat="1" applyFont="1" applyBorder="1" applyAlignment="1">
      <alignment horizontal="center" vertical="center" wrapText="1"/>
    </xf>
    <xf numFmtId="9" fontId="77" fillId="0" borderId="2" xfId="0" applyNumberFormat="1" applyFont="1" applyBorder="1" applyAlignment="1">
      <alignment horizontal="center" vertical="center" wrapText="1"/>
    </xf>
    <xf numFmtId="164" fontId="77" fillId="0" borderId="2" xfId="0" applyNumberFormat="1" applyFont="1" applyBorder="1" applyAlignment="1">
      <alignment vertical="center"/>
    </xf>
    <xf numFmtId="0" fontId="77" fillId="0" borderId="2" xfId="0" applyFont="1" applyBorder="1"/>
    <xf numFmtId="0" fontId="1" fillId="0" borderId="2" xfId="0" applyFont="1" applyBorder="1"/>
    <xf numFmtId="0" fontId="77" fillId="0" borderId="2" xfId="0" applyFont="1" applyBorder="1" applyAlignment="1">
      <alignment vertical="top" wrapText="1"/>
    </xf>
    <xf numFmtId="0" fontId="77" fillId="0" borderId="24" xfId="0" applyFont="1" applyBorder="1" applyAlignment="1">
      <alignment horizontal="center" vertical="center"/>
    </xf>
    <xf numFmtId="0" fontId="77" fillId="0" borderId="2" xfId="0" applyFont="1" applyBorder="1" applyAlignment="1">
      <alignment horizontal="left" vertical="top" wrapText="1"/>
    </xf>
    <xf numFmtId="0" fontId="77" fillId="0" borderId="32" xfId="0" applyFont="1" applyBorder="1" applyAlignment="1">
      <alignment horizontal="center" vertical="center" wrapText="1"/>
    </xf>
    <xf numFmtId="0" fontId="77" fillId="0" borderId="32" xfId="0" applyFont="1" applyBorder="1" applyAlignment="1">
      <alignment vertical="top" wrapText="1"/>
    </xf>
    <xf numFmtId="0" fontId="77" fillId="0" borderId="32" xfId="0" applyFont="1" applyBorder="1" applyAlignment="1">
      <alignment horizontal="center" vertical="center"/>
    </xf>
    <xf numFmtId="164" fontId="77" fillId="0" borderId="32" xfId="0" applyNumberFormat="1" applyFont="1" applyBorder="1" applyAlignment="1">
      <alignment horizontal="center" vertical="center" wrapText="1"/>
    </xf>
    <xf numFmtId="9" fontId="77" fillId="0" borderId="32" xfId="0" applyNumberFormat="1" applyFont="1" applyBorder="1" applyAlignment="1">
      <alignment horizontal="center" vertical="center" wrapText="1"/>
    </xf>
    <xf numFmtId="4" fontId="77" fillId="0" borderId="32" xfId="0" applyNumberFormat="1" applyFont="1" applyBorder="1" applyAlignment="1">
      <alignment horizontal="center" vertical="center" wrapText="1"/>
    </xf>
    <xf numFmtId="164" fontId="77" fillId="0" borderId="32" xfId="0" applyNumberFormat="1" applyFont="1" applyBorder="1" applyAlignment="1">
      <alignment vertical="center"/>
    </xf>
    <xf numFmtId="0" fontId="77" fillId="0" borderId="32" xfId="0" applyFont="1" applyBorder="1"/>
    <xf numFmtId="0" fontId="77" fillId="0" borderId="18" xfId="0" applyFont="1" applyBorder="1" applyAlignment="1">
      <alignment horizontal="center" vertical="center" wrapText="1"/>
    </xf>
    <xf numFmtId="0" fontId="68" fillId="0" borderId="2" xfId="0" applyFont="1" applyBorder="1" applyAlignment="1">
      <alignment vertical="center" wrapText="1"/>
    </xf>
    <xf numFmtId="0" fontId="77" fillId="0" borderId="2" xfId="0" applyFont="1" applyBorder="1" applyAlignment="1">
      <alignment vertical="center" wrapText="1"/>
    </xf>
    <xf numFmtId="0" fontId="77" fillId="0" borderId="32" xfId="0" applyFont="1" applyBorder="1" applyAlignment="1">
      <alignment vertical="center" wrapText="1"/>
    </xf>
    <xf numFmtId="0" fontId="77" fillId="0" borderId="36" xfId="0" applyFont="1" applyBorder="1" applyAlignment="1">
      <alignment horizontal="center" vertical="center"/>
    </xf>
    <xf numFmtId="164" fontId="75" fillId="0" borderId="38" xfId="0" applyNumberFormat="1" applyFont="1" applyBorder="1" applyAlignment="1">
      <alignment horizontal="center" vertical="center" wrapText="1"/>
    </xf>
    <xf numFmtId="10" fontId="75" fillId="0" borderId="39" xfId="0" applyNumberFormat="1" applyFont="1" applyBorder="1" applyAlignment="1">
      <alignment horizontal="center" vertical="center" wrapText="1"/>
    </xf>
    <xf numFmtId="4" fontId="75" fillId="0" borderId="37" xfId="0" applyNumberFormat="1" applyFont="1" applyBorder="1" applyAlignment="1">
      <alignment horizontal="center" vertical="center" wrapText="1"/>
    </xf>
    <xf numFmtId="164" fontId="75" fillId="0" borderId="38" xfId="0" applyNumberFormat="1" applyFont="1" applyBorder="1" applyAlignment="1">
      <alignment vertical="center"/>
    </xf>
    <xf numFmtId="0" fontId="75" fillId="0" borderId="39" xfId="0" applyFont="1" applyBorder="1" applyAlignment="1">
      <alignment horizontal="center" vertical="center"/>
    </xf>
    <xf numFmtId="0" fontId="75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73" fillId="0" borderId="0" xfId="0" applyFont="1"/>
    <xf numFmtId="0" fontId="3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9" fillId="0" borderId="2" xfId="0" applyFont="1" applyBorder="1" applyAlignment="1">
      <alignment horizontal="left" vertical="center" wrapText="1"/>
    </xf>
    <xf numFmtId="8" fontId="0" fillId="0" borderId="2" xfId="0" applyNumberFormat="1" applyBorder="1" applyAlignment="1">
      <alignment horizontal="center" vertical="center"/>
    </xf>
    <xf numFmtId="8" fontId="27" fillId="0" borderId="2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8" fontId="0" fillId="0" borderId="31" xfId="0" applyNumberFormat="1" applyBorder="1" applyAlignment="1">
      <alignment horizontal="center" vertical="center"/>
    </xf>
    <xf numFmtId="9" fontId="59" fillId="0" borderId="31" xfId="11" applyNumberFormat="1" applyFont="1" applyBorder="1" applyAlignment="1">
      <alignment horizontal="center" vertical="center" wrapText="1"/>
    </xf>
    <xf numFmtId="165" fontId="59" fillId="0" borderId="31" xfId="0" applyNumberFormat="1" applyFont="1" applyBorder="1" applyAlignment="1">
      <alignment horizontal="center" vertical="center" wrapText="1"/>
    </xf>
    <xf numFmtId="4" fontId="59" fillId="0" borderId="31" xfId="11" applyNumberFormat="1" applyFont="1" applyBorder="1" applyAlignment="1">
      <alignment horizontal="center" vertical="center" wrapText="1"/>
    </xf>
    <xf numFmtId="0" fontId="59" fillId="0" borderId="31" xfId="11" applyFont="1" applyBorder="1" applyAlignment="1">
      <alignment horizontal="left" vertical="center" wrapText="1"/>
    </xf>
    <xf numFmtId="0" fontId="27" fillId="0" borderId="31" xfId="0" applyFont="1" applyBorder="1"/>
    <xf numFmtId="9" fontId="0" fillId="0" borderId="2" xfId="0" applyNumberFormat="1" applyBorder="1" applyAlignment="1">
      <alignment horizontal="center" vertical="center"/>
    </xf>
    <xf numFmtId="0" fontId="57" fillId="0" borderId="2" xfId="0" applyFont="1" applyBorder="1" applyAlignment="1">
      <alignment horizontal="center" vertical="center" wrapText="1"/>
    </xf>
    <xf numFmtId="0" fontId="81" fillId="0" borderId="0" xfId="6" applyFont="1"/>
    <xf numFmtId="0" fontId="82" fillId="0" borderId="0" xfId="6" applyFont="1" applyAlignment="1">
      <alignment horizontal="right"/>
    </xf>
    <xf numFmtId="0" fontId="85" fillId="0" borderId="0" xfId="6" applyFont="1" applyAlignment="1">
      <alignment horizontal="right"/>
    </xf>
    <xf numFmtId="0" fontId="87" fillId="0" borderId="0" xfId="6" applyFont="1" applyAlignment="1">
      <alignment horizontal="right"/>
    </xf>
    <xf numFmtId="0" fontId="88" fillId="0" borderId="26" xfId="0" applyFont="1" applyBorder="1" applyAlignment="1">
      <alignment horizontal="center" vertical="center"/>
    </xf>
    <xf numFmtId="0" fontId="88" fillId="0" borderId="24" xfId="0" applyFont="1" applyBorder="1" applyAlignment="1">
      <alignment horizontal="center" vertical="center"/>
    </xf>
    <xf numFmtId="0" fontId="65" fillId="2" borderId="20" xfId="7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38" fillId="0" borderId="6" xfId="2" applyFont="1" applyBorder="1" applyAlignment="1">
      <alignment horizontal="center" vertical="center"/>
    </xf>
    <xf numFmtId="0" fontId="38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30" fillId="0" borderId="0" xfId="7" applyFont="1" applyAlignment="1">
      <alignment horizontal="left" vertical="center" wrapText="1"/>
    </xf>
    <xf numFmtId="0" fontId="33" fillId="0" borderId="0" xfId="6" applyFont="1" applyAlignment="1">
      <alignment horizontal="center"/>
    </xf>
    <xf numFmtId="0" fontId="13" fillId="0" borderId="0" xfId="5" applyNumberFormat="1" applyFont="1" applyAlignment="1">
      <alignment horizontal="center" vertical="center"/>
    </xf>
    <xf numFmtId="0" fontId="14" fillId="0" borderId="0" xfId="4" applyFont="1" applyAlignment="1">
      <alignment horizontal="center"/>
    </xf>
    <xf numFmtId="0" fontId="14" fillId="2" borderId="2" xfId="4" applyFont="1" applyFill="1" applyBorder="1" applyAlignment="1">
      <alignment horizontal="right"/>
    </xf>
    <xf numFmtId="0" fontId="11" fillId="0" borderId="2" xfId="4" applyFont="1" applyBorder="1" applyAlignment="1">
      <alignment horizontal="center" vertical="center"/>
    </xf>
    <xf numFmtId="8" fontId="11" fillId="0" borderId="2" xfId="4" applyNumberFormat="1" applyFont="1" applyBorder="1" applyAlignment="1">
      <alignment horizontal="center" vertical="center"/>
    </xf>
    <xf numFmtId="9" fontId="11" fillId="0" borderId="2" xfId="4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5" applyNumberFormat="1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2" borderId="13" xfId="7" applyFont="1" applyFill="1" applyBorder="1" applyAlignment="1">
      <alignment horizontal="right" wrapText="1"/>
    </xf>
    <xf numFmtId="0" fontId="48" fillId="0" borderId="0" xfId="7" applyFont="1" applyAlignment="1">
      <alignment horizontal="left" vertical="center" wrapText="1"/>
    </xf>
    <xf numFmtId="1" fontId="41" fillId="0" borderId="0" xfId="0" applyNumberFormat="1" applyFont="1" applyAlignment="1">
      <alignment horizontal="center" vertical="top"/>
    </xf>
    <xf numFmtId="0" fontId="13" fillId="0" borderId="14" xfId="0" applyFont="1" applyBorder="1" applyAlignment="1">
      <alignment horizontal="right" vertical="center" wrapText="1"/>
    </xf>
    <xf numFmtId="0" fontId="13" fillId="0" borderId="15" xfId="0" applyFont="1" applyBorder="1" applyAlignment="1">
      <alignment horizontal="right" vertical="center" wrapText="1"/>
    </xf>
    <xf numFmtId="0" fontId="52" fillId="0" borderId="0" xfId="0" applyFont="1" applyAlignment="1">
      <alignment horizontal="center"/>
    </xf>
    <xf numFmtId="1" fontId="38" fillId="0" borderId="1" xfId="0" applyNumberFormat="1" applyFont="1" applyBorder="1" applyAlignment="1">
      <alignment horizontal="left" vertical="top"/>
    </xf>
    <xf numFmtId="0" fontId="38" fillId="0" borderId="4" xfId="11" applyFont="1" applyBorder="1" applyAlignment="1">
      <alignment horizontal="center" vertical="center" wrapText="1"/>
    </xf>
    <xf numFmtId="0" fontId="38" fillId="0" borderId="1" xfId="11" applyFont="1" applyBorder="1" applyAlignment="1">
      <alignment horizontal="center" vertical="center" wrapText="1"/>
    </xf>
    <xf numFmtId="0" fontId="38" fillId="0" borderId="17" xfId="11" applyFont="1" applyBorder="1" applyAlignment="1">
      <alignment horizontal="center" vertical="center" wrapText="1"/>
    </xf>
    <xf numFmtId="0" fontId="51" fillId="0" borderId="0" xfId="7" applyFont="1" applyAlignment="1">
      <alignment horizontal="left" vertical="center" wrapText="1"/>
    </xf>
    <xf numFmtId="0" fontId="28" fillId="0" borderId="0" xfId="6" applyFont="1" applyAlignment="1">
      <alignment horizontal="right"/>
    </xf>
    <xf numFmtId="0" fontId="60" fillId="0" borderId="0" xfId="0" applyFont="1" applyAlignment="1">
      <alignment horizontal="center" vertical="center"/>
    </xf>
    <xf numFmtId="1" fontId="60" fillId="0" borderId="0" xfId="0" applyNumberFormat="1" applyFont="1" applyAlignment="1">
      <alignment horizontal="center" vertical="top"/>
    </xf>
    <xf numFmtId="0" fontId="60" fillId="0" borderId="2" xfId="11" applyFont="1" applyBorder="1" applyAlignment="1">
      <alignment horizontal="right" vertical="center" wrapText="1"/>
    </xf>
    <xf numFmtId="0" fontId="63" fillId="0" borderId="0" xfId="6" applyFont="1" applyAlignment="1">
      <alignment horizontal="center"/>
    </xf>
    <xf numFmtId="0" fontId="60" fillId="0" borderId="0" xfId="5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60" fillId="0" borderId="0" xfId="11" applyFont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66" fillId="0" borderId="0" xfId="0" applyFont="1" applyAlignment="1">
      <alignment horizontal="center"/>
    </xf>
    <xf numFmtId="0" fontId="67" fillId="0" borderId="0" xfId="7" applyFont="1" applyAlignment="1">
      <alignment horizontal="center"/>
    </xf>
    <xf numFmtId="0" fontId="67" fillId="2" borderId="20" xfId="7" applyFont="1" applyFill="1" applyBorder="1" applyAlignment="1">
      <alignment horizontal="right" vertical="center" wrapText="1"/>
    </xf>
    <xf numFmtId="0" fontId="75" fillId="0" borderId="2" xfId="0" applyFont="1" applyBorder="1" applyAlignment="1">
      <alignment horizontal="center" wrapText="1"/>
    </xf>
    <xf numFmtId="0" fontId="75" fillId="0" borderId="18" xfId="0" applyFont="1" applyBorder="1" applyAlignment="1">
      <alignment horizontal="center" wrapText="1"/>
    </xf>
    <xf numFmtId="0" fontId="75" fillId="0" borderId="37" xfId="0" applyFont="1" applyBorder="1" applyAlignment="1">
      <alignment horizontal="center" wrapText="1"/>
    </xf>
    <xf numFmtId="0" fontId="78" fillId="0" borderId="29" xfId="0" applyFont="1" applyBorder="1" applyAlignment="1">
      <alignment horizontal="left" vertical="top" wrapText="1"/>
    </xf>
    <xf numFmtId="0" fontId="78" fillId="0" borderId="28" xfId="0" applyFont="1" applyBorder="1" applyAlignment="1">
      <alignment horizontal="left" vertical="top" wrapText="1"/>
    </xf>
    <xf numFmtId="0" fontId="78" fillId="0" borderId="33" xfId="0" applyFont="1" applyBorder="1" applyAlignment="1">
      <alignment horizontal="left" vertical="top" wrapText="1"/>
    </xf>
    <xf numFmtId="0" fontId="68" fillId="0" borderId="34" xfId="0" applyFont="1" applyBorder="1" applyAlignment="1">
      <alignment horizontal="left" vertical="top" wrapText="1"/>
    </xf>
    <xf numFmtId="0" fontId="68" fillId="0" borderId="0" xfId="0" applyFont="1" applyAlignment="1">
      <alignment horizontal="left" vertical="top" wrapText="1"/>
    </xf>
    <xf numFmtId="0" fontId="68" fillId="0" borderId="35" xfId="0" applyFont="1" applyBorder="1" applyAlignment="1">
      <alignment horizontal="left" vertical="top" wrapText="1"/>
    </xf>
    <xf numFmtId="1" fontId="74" fillId="0" borderId="0" xfId="0" applyNumberFormat="1" applyFont="1" applyAlignment="1">
      <alignment horizontal="center" vertical="center"/>
    </xf>
  </cellXfs>
  <cellStyles count="15">
    <cellStyle name="Dziesiętny 2 2" xfId="9" xr:uid="{B49CD9C7-0896-49DA-80F6-D6AAD075D812}"/>
    <cellStyle name="Normalny" xfId="0" builtinId="0"/>
    <cellStyle name="Normalny 2" xfId="10" xr:uid="{1A0097E3-18D5-4A4F-91D7-D5078E14E880}"/>
    <cellStyle name="Normalny 2 2" xfId="2" xr:uid="{ECF24B2B-33F9-47AD-9FA5-8B2169795F32}"/>
    <cellStyle name="Normalny 2 3" xfId="14" xr:uid="{043F3BA3-939F-422E-880F-1C4A797208BD}"/>
    <cellStyle name="Normalny 4" xfId="12" xr:uid="{89C1C500-AAB4-4BA2-95B7-3C11FEFE23F2}"/>
    <cellStyle name="Normalny 5" xfId="7" xr:uid="{F87FB55E-0C72-4125-901D-1FD6CC2A5269}"/>
    <cellStyle name="Normalny 6" xfId="4" xr:uid="{AF68EAC4-8AD6-4561-9C82-370D719BBA10}"/>
    <cellStyle name="Normalny 7" xfId="6" xr:uid="{A218645E-FC80-473E-A752-F0DD2385081F}"/>
    <cellStyle name="Normalny_Arkusz1" xfId="3" xr:uid="{075C3DE5-B6B7-4FE6-A0DB-E81465A220D3}"/>
    <cellStyle name="Procentowy 2 2" xfId="8" xr:uid="{EE9CC68C-7731-4E9B-A75A-9ECB65ABC39D}"/>
    <cellStyle name="TableStyleLight1" xfId="11" xr:uid="{B153CE29-7178-460D-AA4C-C35338B70600}"/>
    <cellStyle name="TableStyleLight1 2 2" xfId="5" xr:uid="{D2029187-A9C4-4ED2-95D0-6F50294558E8}"/>
    <cellStyle name="Walutowy" xfId="1" builtinId="4"/>
    <cellStyle name="Walutowy 2" xfId="13" xr:uid="{C2BA7A98-8E2A-41B7-8C1B-54DD3D6DDF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1533525</xdr:colOff>
      <xdr:row>0</xdr:row>
      <xdr:rowOff>104775</xdr:rowOff>
    </xdr:from>
    <xdr:to>
      <xdr:col>1</xdr:col>
      <xdr:colOff>2628900</xdr:colOff>
      <xdr:row>4</xdr:row>
      <xdr:rowOff>171450</xdr:rowOff>
    </xdr:to>
    <xdr:pic>
      <xdr:nvPicPr>
        <xdr:cNvPr id="2" name="Obraz 4">
          <a:extLst>
            <a:ext uri="{FF2B5EF4-FFF2-40B4-BE49-F238E27FC236}">
              <a16:creationId xmlns:a16="http://schemas.microsoft.com/office/drawing/2014/main" id="{B09A63E0-48AB-4F9C-949B-8A758D990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104775"/>
          <a:ext cx="1095375" cy="7905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1323975</xdr:colOff>
      <xdr:row>0</xdr:row>
      <xdr:rowOff>47625</xdr:rowOff>
    </xdr:from>
    <xdr:to>
      <xdr:col>1</xdr:col>
      <xdr:colOff>2305051</xdr:colOff>
      <xdr:row>4</xdr:row>
      <xdr:rowOff>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E65CBD8-C7F5-4DDC-A50E-7BCC56E7A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47625"/>
          <a:ext cx="981076" cy="7143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0</xdr:row>
      <xdr:rowOff>85725</xdr:rowOff>
    </xdr:from>
    <xdr:to>
      <xdr:col>3</xdr:col>
      <xdr:colOff>438151</xdr:colOff>
      <xdr:row>4</xdr:row>
      <xdr:rowOff>115156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3B4932D-5BD6-4795-BC39-F562038EF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85725"/>
          <a:ext cx="942976" cy="76285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0</xdr:row>
      <xdr:rowOff>38100</xdr:rowOff>
    </xdr:from>
    <xdr:to>
      <xdr:col>1</xdr:col>
      <xdr:colOff>2219326</xdr:colOff>
      <xdr:row>3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30B567C-69E8-465B-934A-4E4D9A667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8100"/>
          <a:ext cx="1009651" cy="6858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3</xdr:col>
      <xdr:colOff>438151</xdr:colOff>
      <xdr:row>4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63A3625-FF99-406C-B631-733C92315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85725"/>
          <a:ext cx="847726" cy="6858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3</xdr:col>
      <xdr:colOff>438151</xdr:colOff>
      <xdr:row>4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A9F24CB-8D3D-4DB3-8972-D1E105AE6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85725"/>
          <a:ext cx="1009651" cy="6858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3</xdr:col>
      <xdr:colOff>438151</xdr:colOff>
      <xdr:row>4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B5B1EE0-E2CF-4EAD-964B-C8136BF4E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85725"/>
          <a:ext cx="1009651" cy="6858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0</xdr:row>
      <xdr:rowOff>47625</xdr:rowOff>
    </xdr:from>
    <xdr:to>
      <xdr:col>12</xdr:col>
      <xdr:colOff>628651</xdr:colOff>
      <xdr:row>4</xdr:row>
      <xdr:rowOff>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DA4E277-8B4F-4439-BFF9-8A7B32F60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47625"/>
          <a:ext cx="1238251" cy="7143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1323975</xdr:colOff>
      <xdr:row>0</xdr:row>
      <xdr:rowOff>47625</xdr:rowOff>
    </xdr:from>
    <xdr:to>
      <xdr:col>1</xdr:col>
      <xdr:colOff>2305051</xdr:colOff>
      <xdr:row>4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A4AA294-EE40-479B-A7D6-56CE1870B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47625"/>
          <a:ext cx="981076" cy="6858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0</xdr:row>
      <xdr:rowOff>114300</xdr:rowOff>
    </xdr:from>
    <xdr:to>
      <xdr:col>2</xdr:col>
      <xdr:colOff>447675</xdr:colOff>
      <xdr:row>4</xdr:row>
      <xdr:rowOff>66675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46614B4-58AA-43A7-A96D-4A388B1C6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14300"/>
          <a:ext cx="647700" cy="6858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379A8-DDE8-4044-9EE9-8A9C642C2D11}">
  <sheetPr>
    <pageSetUpPr fitToPage="1"/>
  </sheetPr>
  <dimension ref="A1:N16"/>
  <sheetViews>
    <sheetView tabSelected="1" zoomScale="80" zoomScaleNormal="80" workbookViewId="0">
      <selection activeCell="A8" sqref="A8:L8"/>
    </sheetView>
  </sheetViews>
  <sheetFormatPr defaultRowHeight="14.25"/>
  <cols>
    <col min="1" max="1" width="5.5703125" style="1" customWidth="1"/>
    <col min="2" max="2" width="51.28515625" style="1" customWidth="1"/>
    <col min="3" max="4" width="9.140625" style="1"/>
    <col min="5" max="5" width="13.140625" style="1" customWidth="1"/>
    <col min="6" max="6" width="14.42578125" style="1" customWidth="1"/>
    <col min="7" max="7" width="9.140625" style="1"/>
    <col min="8" max="8" width="12.7109375" style="1" customWidth="1"/>
    <col min="9" max="10" width="14.42578125" style="1" customWidth="1"/>
    <col min="11" max="11" width="15.7109375" style="1" customWidth="1"/>
    <col min="12" max="12" width="12.28515625" style="1" customWidth="1"/>
    <col min="13" max="13" width="9.140625" style="1"/>
    <col min="14" max="14" width="9.85546875" style="1" bestFit="1" customWidth="1"/>
    <col min="15" max="257" width="9.140625" style="1"/>
    <col min="258" max="258" width="5.5703125" style="1" customWidth="1"/>
    <col min="259" max="259" width="35.85546875" style="1" customWidth="1"/>
    <col min="260" max="262" width="9.140625" style="1"/>
    <col min="263" max="263" width="14.42578125" style="1" customWidth="1"/>
    <col min="264" max="264" width="9.140625" style="1"/>
    <col min="265" max="265" width="10.5703125" style="1" customWidth="1"/>
    <col min="266" max="266" width="9.140625" style="1"/>
    <col min="267" max="267" width="14.42578125" style="1" customWidth="1"/>
    <col min="268" max="269" width="9.140625" style="1"/>
    <col min="270" max="270" width="9.85546875" style="1" bestFit="1" customWidth="1"/>
    <col min="271" max="513" width="9.140625" style="1"/>
    <col min="514" max="514" width="5.5703125" style="1" customWidth="1"/>
    <col min="515" max="515" width="35.85546875" style="1" customWidth="1"/>
    <col min="516" max="518" width="9.140625" style="1"/>
    <col min="519" max="519" width="14.42578125" style="1" customWidth="1"/>
    <col min="520" max="520" width="9.140625" style="1"/>
    <col min="521" max="521" width="10.5703125" style="1" customWidth="1"/>
    <col min="522" max="522" width="9.140625" style="1"/>
    <col min="523" max="523" width="14.42578125" style="1" customWidth="1"/>
    <col min="524" max="525" width="9.140625" style="1"/>
    <col min="526" max="526" width="9.85546875" style="1" bestFit="1" customWidth="1"/>
    <col min="527" max="769" width="9.140625" style="1"/>
    <col min="770" max="770" width="5.5703125" style="1" customWidth="1"/>
    <col min="771" max="771" width="35.85546875" style="1" customWidth="1"/>
    <col min="772" max="774" width="9.140625" style="1"/>
    <col min="775" max="775" width="14.42578125" style="1" customWidth="1"/>
    <col min="776" max="776" width="9.140625" style="1"/>
    <col min="777" max="777" width="10.5703125" style="1" customWidth="1"/>
    <col min="778" max="778" width="9.140625" style="1"/>
    <col min="779" max="779" width="14.42578125" style="1" customWidth="1"/>
    <col min="780" max="781" width="9.140625" style="1"/>
    <col min="782" max="782" width="9.85546875" style="1" bestFit="1" customWidth="1"/>
    <col min="783" max="1025" width="9.140625" style="1"/>
    <col min="1026" max="1026" width="5.5703125" style="1" customWidth="1"/>
    <col min="1027" max="1027" width="35.85546875" style="1" customWidth="1"/>
    <col min="1028" max="1030" width="9.140625" style="1"/>
    <col min="1031" max="1031" width="14.42578125" style="1" customWidth="1"/>
    <col min="1032" max="1032" width="9.140625" style="1"/>
    <col min="1033" max="1033" width="10.5703125" style="1" customWidth="1"/>
    <col min="1034" max="1034" width="9.140625" style="1"/>
    <col min="1035" max="1035" width="14.42578125" style="1" customWidth="1"/>
    <col min="1036" max="1037" width="9.140625" style="1"/>
    <col min="1038" max="1038" width="9.85546875" style="1" bestFit="1" customWidth="1"/>
    <col min="1039" max="1281" width="9.140625" style="1"/>
    <col min="1282" max="1282" width="5.5703125" style="1" customWidth="1"/>
    <col min="1283" max="1283" width="35.85546875" style="1" customWidth="1"/>
    <col min="1284" max="1286" width="9.140625" style="1"/>
    <col min="1287" max="1287" width="14.42578125" style="1" customWidth="1"/>
    <col min="1288" max="1288" width="9.140625" style="1"/>
    <col min="1289" max="1289" width="10.5703125" style="1" customWidth="1"/>
    <col min="1290" max="1290" width="9.140625" style="1"/>
    <col min="1291" max="1291" width="14.42578125" style="1" customWidth="1"/>
    <col min="1292" max="1293" width="9.140625" style="1"/>
    <col min="1294" max="1294" width="9.85546875" style="1" bestFit="1" customWidth="1"/>
    <col min="1295" max="1537" width="9.140625" style="1"/>
    <col min="1538" max="1538" width="5.5703125" style="1" customWidth="1"/>
    <col min="1539" max="1539" width="35.85546875" style="1" customWidth="1"/>
    <col min="1540" max="1542" width="9.140625" style="1"/>
    <col min="1543" max="1543" width="14.42578125" style="1" customWidth="1"/>
    <col min="1544" max="1544" width="9.140625" style="1"/>
    <col min="1545" max="1545" width="10.5703125" style="1" customWidth="1"/>
    <col min="1546" max="1546" width="9.140625" style="1"/>
    <col min="1547" max="1547" width="14.42578125" style="1" customWidth="1"/>
    <col min="1548" max="1549" width="9.140625" style="1"/>
    <col min="1550" max="1550" width="9.85546875" style="1" bestFit="1" customWidth="1"/>
    <col min="1551" max="1793" width="9.140625" style="1"/>
    <col min="1794" max="1794" width="5.5703125" style="1" customWidth="1"/>
    <col min="1795" max="1795" width="35.85546875" style="1" customWidth="1"/>
    <col min="1796" max="1798" width="9.140625" style="1"/>
    <col min="1799" max="1799" width="14.42578125" style="1" customWidth="1"/>
    <col min="1800" max="1800" width="9.140625" style="1"/>
    <col min="1801" max="1801" width="10.5703125" style="1" customWidth="1"/>
    <col min="1802" max="1802" width="9.140625" style="1"/>
    <col min="1803" max="1803" width="14.42578125" style="1" customWidth="1"/>
    <col min="1804" max="1805" width="9.140625" style="1"/>
    <col min="1806" max="1806" width="9.85546875" style="1" bestFit="1" customWidth="1"/>
    <col min="1807" max="2049" width="9.140625" style="1"/>
    <col min="2050" max="2050" width="5.5703125" style="1" customWidth="1"/>
    <col min="2051" max="2051" width="35.85546875" style="1" customWidth="1"/>
    <col min="2052" max="2054" width="9.140625" style="1"/>
    <col min="2055" max="2055" width="14.42578125" style="1" customWidth="1"/>
    <col min="2056" max="2056" width="9.140625" style="1"/>
    <col min="2057" max="2057" width="10.5703125" style="1" customWidth="1"/>
    <col min="2058" max="2058" width="9.140625" style="1"/>
    <col min="2059" max="2059" width="14.42578125" style="1" customWidth="1"/>
    <col min="2060" max="2061" width="9.140625" style="1"/>
    <col min="2062" max="2062" width="9.85546875" style="1" bestFit="1" customWidth="1"/>
    <col min="2063" max="2305" width="9.140625" style="1"/>
    <col min="2306" max="2306" width="5.5703125" style="1" customWidth="1"/>
    <col min="2307" max="2307" width="35.85546875" style="1" customWidth="1"/>
    <col min="2308" max="2310" width="9.140625" style="1"/>
    <col min="2311" max="2311" width="14.42578125" style="1" customWidth="1"/>
    <col min="2312" max="2312" width="9.140625" style="1"/>
    <col min="2313" max="2313" width="10.5703125" style="1" customWidth="1"/>
    <col min="2314" max="2314" width="9.140625" style="1"/>
    <col min="2315" max="2315" width="14.42578125" style="1" customWidth="1"/>
    <col min="2316" max="2317" width="9.140625" style="1"/>
    <col min="2318" max="2318" width="9.85546875" style="1" bestFit="1" customWidth="1"/>
    <col min="2319" max="2561" width="9.140625" style="1"/>
    <col min="2562" max="2562" width="5.5703125" style="1" customWidth="1"/>
    <col min="2563" max="2563" width="35.85546875" style="1" customWidth="1"/>
    <col min="2564" max="2566" width="9.140625" style="1"/>
    <col min="2567" max="2567" width="14.42578125" style="1" customWidth="1"/>
    <col min="2568" max="2568" width="9.140625" style="1"/>
    <col min="2569" max="2569" width="10.5703125" style="1" customWidth="1"/>
    <col min="2570" max="2570" width="9.140625" style="1"/>
    <col min="2571" max="2571" width="14.42578125" style="1" customWidth="1"/>
    <col min="2572" max="2573" width="9.140625" style="1"/>
    <col min="2574" max="2574" width="9.85546875" style="1" bestFit="1" customWidth="1"/>
    <col min="2575" max="2817" width="9.140625" style="1"/>
    <col min="2818" max="2818" width="5.5703125" style="1" customWidth="1"/>
    <col min="2819" max="2819" width="35.85546875" style="1" customWidth="1"/>
    <col min="2820" max="2822" width="9.140625" style="1"/>
    <col min="2823" max="2823" width="14.42578125" style="1" customWidth="1"/>
    <col min="2824" max="2824" width="9.140625" style="1"/>
    <col min="2825" max="2825" width="10.5703125" style="1" customWidth="1"/>
    <col min="2826" max="2826" width="9.140625" style="1"/>
    <col min="2827" max="2827" width="14.42578125" style="1" customWidth="1"/>
    <col min="2828" max="2829" width="9.140625" style="1"/>
    <col min="2830" max="2830" width="9.85546875" style="1" bestFit="1" customWidth="1"/>
    <col min="2831" max="3073" width="9.140625" style="1"/>
    <col min="3074" max="3074" width="5.5703125" style="1" customWidth="1"/>
    <col min="3075" max="3075" width="35.85546875" style="1" customWidth="1"/>
    <col min="3076" max="3078" width="9.140625" style="1"/>
    <col min="3079" max="3079" width="14.42578125" style="1" customWidth="1"/>
    <col min="3080" max="3080" width="9.140625" style="1"/>
    <col min="3081" max="3081" width="10.5703125" style="1" customWidth="1"/>
    <col min="3082" max="3082" width="9.140625" style="1"/>
    <col min="3083" max="3083" width="14.42578125" style="1" customWidth="1"/>
    <col min="3084" max="3085" width="9.140625" style="1"/>
    <col min="3086" max="3086" width="9.85546875" style="1" bestFit="1" customWidth="1"/>
    <col min="3087" max="3329" width="9.140625" style="1"/>
    <col min="3330" max="3330" width="5.5703125" style="1" customWidth="1"/>
    <col min="3331" max="3331" width="35.85546875" style="1" customWidth="1"/>
    <col min="3332" max="3334" width="9.140625" style="1"/>
    <col min="3335" max="3335" width="14.42578125" style="1" customWidth="1"/>
    <col min="3336" max="3336" width="9.140625" style="1"/>
    <col min="3337" max="3337" width="10.5703125" style="1" customWidth="1"/>
    <col min="3338" max="3338" width="9.140625" style="1"/>
    <col min="3339" max="3339" width="14.42578125" style="1" customWidth="1"/>
    <col min="3340" max="3341" width="9.140625" style="1"/>
    <col min="3342" max="3342" width="9.85546875" style="1" bestFit="1" customWidth="1"/>
    <col min="3343" max="3585" width="9.140625" style="1"/>
    <col min="3586" max="3586" width="5.5703125" style="1" customWidth="1"/>
    <col min="3587" max="3587" width="35.85546875" style="1" customWidth="1"/>
    <col min="3588" max="3590" width="9.140625" style="1"/>
    <col min="3591" max="3591" width="14.42578125" style="1" customWidth="1"/>
    <col min="3592" max="3592" width="9.140625" style="1"/>
    <col min="3593" max="3593" width="10.5703125" style="1" customWidth="1"/>
    <col min="3594" max="3594" width="9.140625" style="1"/>
    <col min="3595" max="3595" width="14.42578125" style="1" customWidth="1"/>
    <col min="3596" max="3597" width="9.140625" style="1"/>
    <col min="3598" max="3598" width="9.85546875" style="1" bestFit="1" customWidth="1"/>
    <col min="3599" max="3841" width="9.140625" style="1"/>
    <col min="3842" max="3842" width="5.5703125" style="1" customWidth="1"/>
    <col min="3843" max="3843" width="35.85546875" style="1" customWidth="1"/>
    <col min="3844" max="3846" width="9.140625" style="1"/>
    <col min="3847" max="3847" width="14.42578125" style="1" customWidth="1"/>
    <col min="3848" max="3848" width="9.140625" style="1"/>
    <col min="3849" max="3849" width="10.5703125" style="1" customWidth="1"/>
    <col min="3850" max="3850" width="9.140625" style="1"/>
    <col min="3851" max="3851" width="14.42578125" style="1" customWidth="1"/>
    <col min="3852" max="3853" width="9.140625" style="1"/>
    <col min="3854" max="3854" width="9.85546875" style="1" bestFit="1" customWidth="1"/>
    <col min="3855" max="4097" width="9.140625" style="1"/>
    <col min="4098" max="4098" width="5.5703125" style="1" customWidth="1"/>
    <col min="4099" max="4099" width="35.85546875" style="1" customWidth="1"/>
    <col min="4100" max="4102" width="9.140625" style="1"/>
    <col min="4103" max="4103" width="14.42578125" style="1" customWidth="1"/>
    <col min="4104" max="4104" width="9.140625" style="1"/>
    <col min="4105" max="4105" width="10.5703125" style="1" customWidth="1"/>
    <col min="4106" max="4106" width="9.140625" style="1"/>
    <col min="4107" max="4107" width="14.42578125" style="1" customWidth="1"/>
    <col min="4108" max="4109" width="9.140625" style="1"/>
    <col min="4110" max="4110" width="9.85546875" style="1" bestFit="1" customWidth="1"/>
    <col min="4111" max="4353" width="9.140625" style="1"/>
    <col min="4354" max="4354" width="5.5703125" style="1" customWidth="1"/>
    <col min="4355" max="4355" width="35.85546875" style="1" customWidth="1"/>
    <col min="4356" max="4358" width="9.140625" style="1"/>
    <col min="4359" max="4359" width="14.42578125" style="1" customWidth="1"/>
    <col min="4360" max="4360" width="9.140625" style="1"/>
    <col min="4361" max="4361" width="10.5703125" style="1" customWidth="1"/>
    <col min="4362" max="4362" width="9.140625" style="1"/>
    <col min="4363" max="4363" width="14.42578125" style="1" customWidth="1"/>
    <col min="4364" max="4365" width="9.140625" style="1"/>
    <col min="4366" max="4366" width="9.85546875" style="1" bestFit="1" customWidth="1"/>
    <col min="4367" max="4609" width="9.140625" style="1"/>
    <col min="4610" max="4610" width="5.5703125" style="1" customWidth="1"/>
    <col min="4611" max="4611" width="35.85546875" style="1" customWidth="1"/>
    <col min="4612" max="4614" width="9.140625" style="1"/>
    <col min="4615" max="4615" width="14.42578125" style="1" customWidth="1"/>
    <col min="4616" max="4616" width="9.140625" style="1"/>
    <col min="4617" max="4617" width="10.5703125" style="1" customWidth="1"/>
    <col min="4618" max="4618" width="9.140625" style="1"/>
    <col min="4619" max="4619" width="14.42578125" style="1" customWidth="1"/>
    <col min="4620" max="4621" width="9.140625" style="1"/>
    <col min="4622" max="4622" width="9.85546875" style="1" bestFit="1" customWidth="1"/>
    <col min="4623" max="4865" width="9.140625" style="1"/>
    <col min="4866" max="4866" width="5.5703125" style="1" customWidth="1"/>
    <col min="4867" max="4867" width="35.85546875" style="1" customWidth="1"/>
    <col min="4868" max="4870" width="9.140625" style="1"/>
    <col min="4871" max="4871" width="14.42578125" style="1" customWidth="1"/>
    <col min="4872" max="4872" width="9.140625" style="1"/>
    <col min="4873" max="4873" width="10.5703125" style="1" customWidth="1"/>
    <col min="4874" max="4874" width="9.140625" style="1"/>
    <col min="4875" max="4875" width="14.42578125" style="1" customWidth="1"/>
    <col min="4876" max="4877" width="9.140625" style="1"/>
    <col min="4878" max="4878" width="9.85546875" style="1" bestFit="1" customWidth="1"/>
    <col min="4879" max="5121" width="9.140625" style="1"/>
    <col min="5122" max="5122" width="5.5703125" style="1" customWidth="1"/>
    <col min="5123" max="5123" width="35.85546875" style="1" customWidth="1"/>
    <col min="5124" max="5126" width="9.140625" style="1"/>
    <col min="5127" max="5127" width="14.42578125" style="1" customWidth="1"/>
    <col min="5128" max="5128" width="9.140625" style="1"/>
    <col min="5129" max="5129" width="10.5703125" style="1" customWidth="1"/>
    <col min="5130" max="5130" width="9.140625" style="1"/>
    <col min="5131" max="5131" width="14.42578125" style="1" customWidth="1"/>
    <col min="5132" max="5133" width="9.140625" style="1"/>
    <col min="5134" max="5134" width="9.85546875" style="1" bestFit="1" customWidth="1"/>
    <col min="5135" max="5377" width="9.140625" style="1"/>
    <col min="5378" max="5378" width="5.5703125" style="1" customWidth="1"/>
    <col min="5379" max="5379" width="35.85546875" style="1" customWidth="1"/>
    <col min="5380" max="5382" width="9.140625" style="1"/>
    <col min="5383" max="5383" width="14.42578125" style="1" customWidth="1"/>
    <col min="5384" max="5384" width="9.140625" style="1"/>
    <col min="5385" max="5385" width="10.5703125" style="1" customWidth="1"/>
    <col min="5386" max="5386" width="9.140625" style="1"/>
    <col min="5387" max="5387" width="14.42578125" style="1" customWidth="1"/>
    <col min="5388" max="5389" width="9.140625" style="1"/>
    <col min="5390" max="5390" width="9.85546875" style="1" bestFit="1" customWidth="1"/>
    <col min="5391" max="5633" width="9.140625" style="1"/>
    <col min="5634" max="5634" width="5.5703125" style="1" customWidth="1"/>
    <col min="5635" max="5635" width="35.85546875" style="1" customWidth="1"/>
    <col min="5636" max="5638" width="9.140625" style="1"/>
    <col min="5639" max="5639" width="14.42578125" style="1" customWidth="1"/>
    <col min="5640" max="5640" width="9.140625" style="1"/>
    <col min="5641" max="5641" width="10.5703125" style="1" customWidth="1"/>
    <col min="5642" max="5642" width="9.140625" style="1"/>
    <col min="5643" max="5643" width="14.42578125" style="1" customWidth="1"/>
    <col min="5644" max="5645" width="9.140625" style="1"/>
    <col min="5646" max="5646" width="9.85546875" style="1" bestFit="1" customWidth="1"/>
    <col min="5647" max="5889" width="9.140625" style="1"/>
    <col min="5890" max="5890" width="5.5703125" style="1" customWidth="1"/>
    <col min="5891" max="5891" width="35.85546875" style="1" customWidth="1"/>
    <col min="5892" max="5894" width="9.140625" style="1"/>
    <col min="5895" max="5895" width="14.42578125" style="1" customWidth="1"/>
    <col min="5896" max="5896" width="9.140625" style="1"/>
    <col min="5897" max="5897" width="10.5703125" style="1" customWidth="1"/>
    <col min="5898" max="5898" width="9.140625" style="1"/>
    <col min="5899" max="5899" width="14.42578125" style="1" customWidth="1"/>
    <col min="5900" max="5901" width="9.140625" style="1"/>
    <col min="5902" max="5902" width="9.85546875" style="1" bestFit="1" customWidth="1"/>
    <col min="5903" max="6145" width="9.140625" style="1"/>
    <col min="6146" max="6146" width="5.5703125" style="1" customWidth="1"/>
    <col min="6147" max="6147" width="35.85546875" style="1" customWidth="1"/>
    <col min="6148" max="6150" width="9.140625" style="1"/>
    <col min="6151" max="6151" width="14.42578125" style="1" customWidth="1"/>
    <col min="6152" max="6152" width="9.140625" style="1"/>
    <col min="6153" max="6153" width="10.5703125" style="1" customWidth="1"/>
    <col min="6154" max="6154" width="9.140625" style="1"/>
    <col min="6155" max="6155" width="14.42578125" style="1" customWidth="1"/>
    <col min="6156" max="6157" width="9.140625" style="1"/>
    <col min="6158" max="6158" width="9.85546875" style="1" bestFit="1" customWidth="1"/>
    <col min="6159" max="6401" width="9.140625" style="1"/>
    <col min="6402" max="6402" width="5.5703125" style="1" customWidth="1"/>
    <col min="6403" max="6403" width="35.85546875" style="1" customWidth="1"/>
    <col min="6404" max="6406" width="9.140625" style="1"/>
    <col min="6407" max="6407" width="14.42578125" style="1" customWidth="1"/>
    <col min="6408" max="6408" width="9.140625" style="1"/>
    <col min="6409" max="6409" width="10.5703125" style="1" customWidth="1"/>
    <col min="6410" max="6410" width="9.140625" style="1"/>
    <col min="6411" max="6411" width="14.42578125" style="1" customWidth="1"/>
    <col min="6412" max="6413" width="9.140625" style="1"/>
    <col min="6414" max="6414" width="9.85546875" style="1" bestFit="1" customWidth="1"/>
    <col min="6415" max="6657" width="9.140625" style="1"/>
    <col min="6658" max="6658" width="5.5703125" style="1" customWidth="1"/>
    <col min="6659" max="6659" width="35.85546875" style="1" customWidth="1"/>
    <col min="6660" max="6662" width="9.140625" style="1"/>
    <col min="6663" max="6663" width="14.42578125" style="1" customWidth="1"/>
    <col min="6664" max="6664" width="9.140625" style="1"/>
    <col min="6665" max="6665" width="10.5703125" style="1" customWidth="1"/>
    <col min="6666" max="6666" width="9.140625" style="1"/>
    <col min="6667" max="6667" width="14.42578125" style="1" customWidth="1"/>
    <col min="6668" max="6669" width="9.140625" style="1"/>
    <col min="6670" max="6670" width="9.85546875" style="1" bestFit="1" customWidth="1"/>
    <col min="6671" max="6913" width="9.140625" style="1"/>
    <col min="6914" max="6914" width="5.5703125" style="1" customWidth="1"/>
    <col min="6915" max="6915" width="35.85546875" style="1" customWidth="1"/>
    <col min="6916" max="6918" width="9.140625" style="1"/>
    <col min="6919" max="6919" width="14.42578125" style="1" customWidth="1"/>
    <col min="6920" max="6920" width="9.140625" style="1"/>
    <col min="6921" max="6921" width="10.5703125" style="1" customWidth="1"/>
    <col min="6922" max="6922" width="9.140625" style="1"/>
    <col min="6923" max="6923" width="14.42578125" style="1" customWidth="1"/>
    <col min="6924" max="6925" width="9.140625" style="1"/>
    <col min="6926" max="6926" width="9.85546875" style="1" bestFit="1" customWidth="1"/>
    <col min="6927" max="7169" width="9.140625" style="1"/>
    <col min="7170" max="7170" width="5.5703125" style="1" customWidth="1"/>
    <col min="7171" max="7171" width="35.85546875" style="1" customWidth="1"/>
    <col min="7172" max="7174" width="9.140625" style="1"/>
    <col min="7175" max="7175" width="14.42578125" style="1" customWidth="1"/>
    <col min="7176" max="7176" width="9.140625" style="1"/>
    <col min="7177" max="7177" width="10.5703125" style="1" customWidth="1"/>
    <col min="7178" max="7178" width="9.140625" style="1"/>
    <col min="7179" max="7179" width="14.42578125" style="1" customWidth="1"/>
    <col min="7180" max="7181" width="9.140625" style="1"/>
    <col min="7182" max="7182" width="9.85546875" style="1" bestFit="1" customWidth="1"/>
    <col min="7183" max="7425" width="9.140625" style="1"/>
    <col min="7426" max="7426" width="5.5703125" style="1" customWidth="1"/>
    <col min="7427" max="7427" width="35.85546875" style="1" customWidth="1"/>
    <col min="7428" max="7430" width="9.140625" style="1"/>
    <col min="7431" max="7431" width="14.42578125" style="1" customWidth="1"/>
    <col min="7432" max="7432" width="9.140625" style="1"/>
    <col min="7433" max="7433" width="10.5703125" style="1" customWidth="1"/>
    <col min="7434" max="7434" width="9.140625" style="1"/>
    <col min="7435" max="7435" width="14.42578125" style="1" customWidth="1"/>
    <col min="7436" max="7437" width="9.140625" style="1"/>
    <col min="7438" max="7438" width="9.85546875" style="1" bestFit="1" customWidth="1"/>
    <col min="7439" max="7681" width="9.140625" style="1"/>
    <col min="7682" max="7682" width="5.5703125" style="1" customWidth="1"/>
    <col min="7683" max="7683" width="35.85546875" style="1" customWidth="1"/>
    <col min="7684" max="7686" width="9.140625" style="1"/>
    <col min="7687" max="7687" width="14.42578125" style="1" customWidth="1"/>
    <col min="7688" max="7688" width="9.140625" style="1"/>
    <col min="7689" max="7689" width="10.5703125" style="1" customWidth="1"/>
    <col min="7690" max="7690" width="9.140625" style="1"/>
    <col min="7691" max="7691" width="14.42578125" style="1" customWidth="1"/>
    <col min="7692" max="7693" width="9.140625" style="1"/>
    <col min="7694" max="7694" width="9.85546875" style="1" bestFit="1" customWidth="1"/>
    <col min="7695" max="7937" width="9.140625" style="1"/>
    <col min="7938" max="7938" width="5.5703125" style="1" customWidth="1"/>
    <col min="7939" max="7939" width="35.85546875" style="1" customWidth="1"/>
    <col min="7940" max="7942" width="9.140625" style="1"/>
    <col min="7943" max="7943" width="14.42578125" style="1" customWidth="1"/>
    <col min="7944" max="7944" width="9.140625" style="1"/>
    <col min="7945" max="7945" width="10.5703125" style="1" customWidth="1"/>
    <col min="7946" max="7946" width="9.140625" style="1"/>
    <col min="7947" max="7947" width="14.42578125" style="1" customWidth="1"/>
    <col min="7948" max="7949" width="9.140625" style="1"/>
    <col min="7950" max="7950" width="9.85546875" style="1" bestFit="1" customWidth="1"/>
    <col min="7951" max="8193" width="9.140625" style="1"/>
    <col min="8194" max="8194" width="5.5703125" style="1" customWidth="1"/>
    <col min="8195" max="8195" width="35.85546875" style="1" customWidth="1"/>
    <col min="8196" max="8198" width="9.140625" style="1"/>
    <col min="8199" max="8199" width="14.42578125" style="1" customWidth="1"/>
    <col min="8200" max="8200" width="9.140625" style="1"/>
    <col min="8201" max="8201" width="10.5703125" style="1" customWidth="1"/>
    <col min="8202" max="8202" width="9.140625" style="1"/>
    <col min="8203" max="8203" width="14.42578125" style="1" customWidth="1"/>
    <col min="8204" max="8205" width="9.140625" style="1"/>
    <col min="8206" max="8206" width="9.85546875" style="1" bestFit="1" customWidth="1"/>
    <col min="8207" max="8449" width="9.140625" style="1"/>
    <col min="8450" max="8450" width="5.5703125" style="1" customWidth="1"/>
    <col min="8451" max="8451" width="35.85546875" style="1" customWidth="1"/>
    <col min="8452" max="8454" width="9.140625" style="1"/>
    <col min="8455" max="8455" width="14.42578125" style="1" customWidth="1"/>
    <col min="8456" max="8456" width="9.140625" style="1"/>
    <col min="8457" max="8457" width="10.5703125" style="1" customWidth="1"/>
    <col min="8458" max="8458" width="9.140625" style="1"/>
    <col min="8459" max="8459" width="14.42578125" style="1" customWidth="1"/>
    <col min="8460" max="8461" width="9.140625" style="1"/>
    <col min="8462" max="8462" width="9.85546875" style="1" bestFit="1" customWidth="1"/>
    <col min="8463" max="8705" width="9.140625" style="1"/>
    <col min="8706" max="8706" width="5.5703125" style="1" customWidth="1"/>
    <col min="8707" max="8707" width="35.85546875" style="1" customWidth="1"/>
    <col min="8708" max="8710" width="9.140625" style="1"/>
    <col min="8711" max="8711" width="14.42578125" style="1" customWidth="1"/>
    <col min="8712" max="8712" width="9.140625" style="1"/>
    <col min="8713" max="8713" width="10.5703125" style="1" customWidth="1"/>
    <col min="8714" max="8714" width="9.140625" style="1"/>
    <col min="8715" max="8715" width="14.42578125" style="1" customWidth="1"/>
    <col min="8716" max="8717" width="9.140625" style="1"/>
    <col min="8718" max="8718" width="9.85546875" style="1" bestFit="1" customWidth="1"/>
    <col min="8719" max="8961" width="9.140625" style="1"/>
    <col min="8962" max="8962" width="5.5703125" style="1" customWidth="1"/>
    <col min="8963" max="8963" width="35.85546875" style="1" customWidth="1"/>
    <col min="8964" max="8966" width="9.140625" style="1"/>
    <col min="8967" max="8967" width="14.42578125" style="1" customWidth="1"/>
    <col min="8968" max="8968" width="9.140625" style="1"/>
    <col min="8969" max="8969" width="10.5703125" style="1" customWidth="1"/>
    <col min="8970" max="8970" width="9.140625" style="1"/>
    <col min="8971" max="8971" width="14.42578125" style="1" customWidth="1"/>
    <col min="8972" max="8973" width="9.140625" style="1"/>
    <col min="8974" max="8974" width="9.85546875" style="1" bestFit="1" customWidth="1"/>
    <col min="8975" max="9217" width="9.140625" style="1"/>
    <col min="9218" max="9218" width="5.5703125" style="1" customWidth="1"/>
    <col min="9219" max="9219" width="35.85546875" style="1" customWidth="1"/>
    <col min="9220" max="9222" width="9.140625" style="1"/>
    <col min="9223" max="9223" width="14.42578125" style="1" customWidth="1"/>
    <col min="9224" max="9224" width="9.140625" style="1"/>
    <col min="9225" max="9225" width="10.5703125" style="1" customWidth="1"/>
    <col min="9226" max="9226" width="9.140625" style="1"/>
    <col min="9227" max="9227" width="14.42578125" style="1" customWidth="1"/>
    <col min="9228" max="9229" width="9.140625" style="1"/>
    <col min="9230" max="9230" width="9.85546875" style="1" bestFit="1" customWidth="1"/>
    <col min="9231" max="9473" width="9.140625" style="1"/>
    <col min="9474" max="9474" width="5.5703125" style="1" customWidth="1"/>
    <col min="9475" max="9475" width="35.85546875" style="1" customWidth="1"/>
    <col min="9476" max="9478" width="9.140625" style="1"/>
    <col min="9479" max="9479" width="14.42578125" style="1" customWidth="1"/>
    <col min="9480" max="9480" width="9.140625" style="1"/>
    <col min="9481" max="9481" width="10.5703125" style="1" customWidth="1"/>
    <col min="9482" max="9482" width="9.140625" style="1"/>
    <col min="9483" max="9483" width="14.42578125" style="1" customWidth="1"/>
    <col min="9484" max="9485" width="9.140625" style="1"/>
    <col min="9486" max="9486" width="9.85546875" style="1" bestFit="1" customWidth="1"/>
    <col min="9487" max="9729" width="9.140625" style="1"/>
    <col min="9730" max="9730" width="5.5703125" style="1" customWidth="1"/>
    <col min="9731" max="9731" width="35.85546875" style="1" customWidth="1"/>
    <col min="9732" max="9734" width="9.140625" style="1"/>
    <col min="9735" max="9735" width="14.42578125" style="1" customWidth="1"/>
    <col min="9736" max="9736" width="9.140625" style="1"/>
    <col min="9737" max="9737" width="10.5703125" style="1" customWidth="1"/>
    <col min="9738" max="9738" width="9.140625" style="1"/>
    <col min="9739" max="9739" width="14.42578125" style="1" customWidth="1"/>
    <col min="9740" max="9741" width="9.140625" style="1"/>
    <col min="9742" max="9742" width="9.85546875" style="1" bestFit="1" customWidth="1"/>
    <col min="9743" max="9985" width="9.140625" style="1"/>
    <col min="9986" max="9986" width="5.5703125" style="1" customWidth="1"/>
    <col min="9987" max="9987" width="35.85546875" style="1" customWidth="1"/>
    <col min="9988" max="9990" width="9.140625" style="1"/>
    <col min="9991" max="9991" width="14.42578125" style="1" customWidth="1"/>
    <col min="9992" max="9992" width="9.140625" style="1"/>
    <col min="9993" max="9993" width="10.5703125" style="1" customWidth="1"/>
    <col min="9994" max="9994" width="9.140625" style="1"/>
    <col min="9995" max="9995" width="14.42578125" style="1" customWidth="1"/>
    <col min="9996" max="9997" width="9.140625" style="1"/>
    <col min="9998" max="9998" width="9.85546875" style="1" bestFit="1" customWidth="1"/>
    <col min="9999" max="10241" width="9.140625" style="1"/>
    <col min="10242" max="10242" width="5.5703125" style="1" customWidth="1"/>
    <col min="10243" max="10243" width="35.85546875" style="1" customWidth="1"/>
    <col min="10244" max="10246" width="9.140625" style="1"/>
    <col min="10247" max="10247" width="14.42578125" style="1" customWidth="1"/>
    <col min="10248" max="10248" width="9.140625" style="1"/>
    <col min="10249" max="10249" width="10.5703125" style="1" customWidth="1"/>
    <col min="10250" max="10250" width="9.140625" style="1"/>
    <col min="10251" max="10251" width="14.42578125" style="1" customWidth="1"/>
    <col min="10252" max="10253" width="9.140625" style="1"/>
    <col min="10254" max="10254" width="9.85546875" style="1" bestFit="1" customWidth="1"/>
    <col min="10255" max="10497" width="9.140625" style="1"/>
    <col min="10498" max="10498" width="5.5703125" style="1" customWidth="1"/>
    <col min="10499" max="10499" width="35.85546875" style="1" customWidth="1"/>
    <col min="10500" max="10502" width="9.140625" style="1"/>
    <col min="10503" max="10503" width="14.42578125" style="1" customWidth="1"/>
    <col min="10504" max="10504" width="9.140625" style="1"/>
    <col min="10505" max="10505" width="10.5703125" style="1" customWidth="1"/>
    <col min="10506" max="10506" width="9.140625" style="1"/>
    <col min="10507" max="10507" width="14.42578125" style="1" customWidth="1"/>
    <col min="10508" max="10509" width="9.140625" style="1"/>
    <col min="10510" max="10510" width="9.85546875" style="1" bestFit="1" customWidth="1"/>
    <col min="10511" max="10753" width="9.140625" style="1"/>
    <col min="10754" max="10754" width="5.5703125" style="1" customWidth="1"/>
    <col min="10755" max="10755" width="35.85546875" style="1" customWidth="1"/>
    <col min="10756" max="10758" width="9.140625" style="1"/>
    <col min="10759" max="10759" width="14.42578125" style="1" customWidth="1"/>
    <col min="10760" max="10760" width="9.140625" style="1"/>
    <col min="10761" max="10761" width="10.5703125" style="1" customWidth="1"/>
    <col min="10762" max="10762" width="9.140625" style="1"/>
    <col min="10763" max="10763" width="14.42578125" style="1" customWidth="1"/>
    <col min="10764" max="10765" width="9.140625" style="1"/>
    <col min="10766" max="10766" width="9.85546875" style="1" bestFit="1" customWidth="1"/>
    <col min="10767" max="11009" width="9.140625" style="1"/>
    <col min="11010" max="11010" width="5.5703125" style="1" customWidth="1"/>
    <col min="11011" max="11011" width="35.85546875" style="1" customWidth="1"/>
    <col min="11012" max="11014" width="9.140625" style="1"/>
    <col min="11015" max="11015" width="14.42578125" style="1" customWidth="1"/>
    <col min="11016" max="11016" width="9.140625" style="1"/>
    <col min="11017" max="11017" width="10.5703125" style="1" customWidth="1"/>
    <col min="11018" max="11018" width="9.140625" style="1"/>
    <col min="11019" max="11019" width="14.42578125" style="1" customWidth="1"/>
    <col min="11020" max="11021" width="9.140625" style="1"/>
    <col min="11022" max="11022" width="9.85546875" style="1" bestFit="1" customWidth="1"/>
    <col min="11023" max="11265" width="9.140625" style="1"/>
    <col min="11266" max="11266" width="5.5703125" style="1" customWidth="1"/>
    <col min="11267" max="11267" width="35.85546875" style="1" customWidth="1"/>
    <col min="11268" max="11270" width="9.140625" style="1"/>
    <col min="11271" max="11271" width="14.42578125" style="1" customWidth="1"/>
    <col min="11272" max="11272" width="9.140625" style="1"/>
    <col min="11273" max="11273" width="10.5703125" style="1" customWidth="1"/>
    <col min="11274" max="11274" width="9.140625" style="1"/>
    <col min="11275" max="11275" width="14.42578125" style="1" customWidth="1"/>
    <col min="11276" max="11277" width="9.140625" style="1"/>
    <col min="11278" max="11278" width="9.85546875" style="1" bestFit="1" customWidth="1"/>
    <col min="11279" max="11521" width="9.140625" style="1"/>
    <col min="11522" max="11522" width="5.5703125" style="1" customWidth="1"/>
    <col min="11523" max="11523" width="35.85546875" style="1" customWidth="1"/>
    <col min="11524" max="11526" width="9.140625" style="1"/>
    <col min="11527" max="11527" width="14.42578125" style="1" customWidth="1"/>
    <col min="11528" max="11528" width="9.140625" style="1"/>
    <col min="11529" max="11529" width="10.5703125" style="1" customWidth="1"/>
    <col min="11530" max="11530" width="9.140625" style="1"/>
    <col min="11531" max="11531" width="14.42578125" style="1" customWidth="1"/>
    <col min="11532" max="11533" width="9.140625" style="1"/>
    <col min="11534" max="11534" width="9.85546875" style="1" bestFit="1" customWidth="1"/>
    <col min="11535" max="11777" width="9.140625" style="1"/>
    <col min="11778" max="11778" width="5.5703125" style="1" customWidth="1"/>
    <col min="11779" max="11779" width="35.85546875" style="1" customWidth="1"/>
    <col min="11780" max="11782" width="9.140625" style="1"/>
    <col min="11783" max="11783" width="14.42578125" style="1" customWidth="1"/>
    <col min="11784" max="11784" width="9.140625" style="1"/>
    <col min="11785" max="11785" width="10.5703125" style="1" customWidth="1"/>
    <col min="11786" max="11786" width="9.140625" style="1"/>
    <col min="11787" max="11787" width="14.42578125" style="1" customWidth="1"/>
    <col min="11788" max="11789" width="9.140625" style="1"/>
    <col min="11790" max="11790" width="9.85546875" style="1" bestFit="1" customWidth="1"/>
    <col min="11791" max="12033" width="9.140625" style="1"/>
    <col min="12034" max="12034" width="5.5703125" style="1" customWidth="1"/>
    <col min="12035" max="12035" width="35.85546875" style="1" customWidth="1"/>
    <col min="12036" max="12038" width="9.140625" style="1"/>
    <col min="12039" max="12039" width="14.42578125" style="1" customWidth="1"/>
    <col min="12040" max="12040" width="9.140625" style="1"/>
    <col min="12041" max="12041" width="10.5703125" style="1" customWidth="1"/>
    <col min="12042" max="12042" width="9.140625" style="1"/>
    <col min="12043" max="12043" width="14.42578125" style="1" customWidth="1"/>
    <col min="12044" max="12045" width="9.140625" style="1"/>
    <col min="12046" max="12046" width="9.85546875" style="1" bestFit="1" customWidth="1"/>
    <col min="12047" max="12289" width="9.140625" style="1"/>
    <col min="12290" max="12290" width="5.5703125" style="1" customWidth="1"/>
    <col min="12291" max="12291" width="35.85546875" style="1" customWidth="1"/>
    <col min="12292" max="12294" width="9.140625" style="1"/>
    <col min="12295" max="12295" width="14.42578125" style="1" customWidth="1"/>
    <col min="12296" max="12296" width="9.140625" style="1"/>
    <col min="12297" max="12297" width="10.5703125" style="1" customWidth="1"/>
    <col min="12298" max="12298" width="9.140625" style="1"/>
    <col min="12299" max="12299" width="14.42578125" style="1" customWidth="1"/>
    <col min="12300" max="12301" width="9.140625" style="1"/>
    <col min="12302" max="12302" width="9.85546875" style="1" bestFit="1" customWidth="1"/>
    <col min="12303" max="12545" width="9.140625" style="1"/>
    <col min="12546" max="12546" width="5.5703125" style="1" customWidth="1"/>
    <col min="12547" max="12547" width="35.85546875" style="1" customWidth="1"/>
    <col min="12548" max="12550" width="9.140625" style="1"/>
    <col min="12551" max="12551" width="14.42578125" style="1" customWidth="1"/>
    <col min="12552" max="12552" width="9.140625" style="1"/>
    <col min="12553" max="12553" width="10.5703125" style="1" customWidth="1"/>
    <col min="12554" max="12554" width="9.140625" style="1"/>
    <col min="12555" max="12555" width="14.42578125" style="1" customWidth="1"/>
    <col min="12556" max="12557" width="9.140625" style="1"/>
    <col min="12558" max="12558" width="9.85546875" style="1" bestFit="1" customWidth="1"/>
    <col min="12559" max="12801" width="9.140625" style="1"/>
    <col min="12802" max="12802" width="5.5703125" style="1" customWidth="1"/>
    <col min="12803" max="12803" width="35.85546875" style="1" customWidth="1"/>
    <col min="12804" max="12806" width="9.140625" style="1"/>
    <col min="12807" max="12807" width="14.42578125" style="1" customWidth="1"/>
    <col min="12808" max="12808" width="9.140625" style="1"/>
    <col min="12809" max="12809" width="10.5703125" style="1" customWidth="1"/>
    <col min="12810" max="12810" width="9.140625" style="1"/>
    <col min="12811" max="12811" width="14.42578125" style="1" customWidth="1"/>
    <col min="12812" max="12813" width="9.140625" style="1"/>
    <col min="12814" max="12814" width="9.85546875" style="1" bestFit="1" customWidth="1"/>
    <col min="12815" max="13057" width="9.140625" style="1"/>
    <col min="13058" max="13058" width="5.5703125" style="1" customWidth="1"/>
    <col min="13059" max="13059" width="35.85546875" style="1" customWidth="1"/>
    <col min="13060" max="13062" width="9.140625" style="1"/>
    <col min="13063" max="13063" width="14.42578125" style="1" customWidth="1"/>
    <col min="13064" max="13064" width="9.140625" style="1"/>
    <col min="13065" max="13065" width="10.5703125" style="1" customWidth="1"/>
    <col min="13066" max="13066" width="9.140625" style="1"/>
    <col min="13067" max="13067" width="14.42578125" style="1" customWidth="1"/>
    <col min="13068" max="13069" width="9.140625" style="1"/>
    <col min="13070" max="13070" width="9.85546875" style="1" bestFit="1" customWidth="1"/>
    <col min="13071" max="13313" width="9.140625" style="1"/>
    <col min="13314" max="13314" width="5.5703125" style="1" customWidth="1"/>
    <col min="13315" max="13315" width="35.85546875" style="1" customWidth="1"/>
    <col min="13316" max="13318" width="9.140625" style="1"/>
    <col min="13319" max="13319" width="14.42578125" style="1" customWidth="1"/>
    <col min="13320" max="13320" width="9.140625" style="1"/>
    <col min="13321" max="13321" width="10.5703125" style="1" customWidth="1"/>
    <col min="13322" max="13322" width="9.140625" style="1"/>
    <col min="13323" max="13323" width="14.42578125" style="1" customWidth="1"/>
    <col min="13324" max="13325" width="9.140625" style="1"/>
    <col min="13326" max="13326" width="9.85546875" style="1" bestFit="1" customWidth="1"/>
    <col min="13327" max="13569" width="9.140625" style="1"/>
    <col min="13570" max="13570" width="5.5703125" style="1" customWidth="1"/>
    <col min="13571" max="13571" width="35.85546875" style="1" customWidth="1"/>
    <col min="13572" max="13574" width="9.140625" style="1"/>
    <col min="13575" max="13575" width="14.42578125" style="1" customWidth="1"/>
    <col min="13576" max="13576" width="9.140625" style="1"/>
    <col min="13577" max="13577" width="10.5703125" style="1" customWidth="1"/>
    <col min="13578" max="13578" width="9.140625" style="1"/>
    <col min="13579" max="13579" width="14.42578125" style="1" customWidth="1"/>
    <col min="13580" max="13581" width="9.140625" style="1"/>
    <col min="13582" max="13582" width="9.85546875" style="1" bestFit="1" customWidth="1"/>
    <col min="13583" max="13825" width="9.140625" style="1"/>
    <col min="13826" max="13826" width="5.5703125" style="1" customWidth="1"/>
    <col min="13827" max="13827" width="35.85546875" style="1" customWidth="1"/>
    <col min="13828" max="13830" width="9.140625" style="1"/>
    <col min="13831" max="13831" width="14.42578125" style="1" customWidth="1"/>
    <col min="13832" max="13832" width="9.140625" style="1"/>
    <col min="13833" max="13833" width="10.5703125" style="1" customWidth="1"/>
    <col min="13834" max="13834" width="9.140625" style="1"/>
    <col min="13835" max="13835" width="14.42578125" style="1" customWidth="1"/>
    <col min="13836" max="13837" width="9.140625" style="1"/>
    <col min="13838" max="13838" width="9.85546875" style="1" bestFit="1" customWidth="1"/>
    <col min="13839" max="14081" width="9.140625" style="1"/>
    <col min="14082" max="14082" width="5.5703125" style="1" customWidth="1"/>
    <col min="14083" max="14083" width="35.85546875" style="1" customWidth="1"/>
    <col min="14084" max="14086" width="9.140625" style="1"/>
    <col min="14087" max="14087" width="14.42578125" style="1" customWidth="1"/>
    <col min="14088" max="14088" width="9.140625" style="1"/>
    <col min="14089" max="14089" width="10.5703125" style="1" customWidth="1"/>
    <col min="14090" max="14090" width="9.140625" style="1"/>
    <col min="14091" max="14091" width="14.42578125" style="1" customWidth="1"/>
    <col min="14092" max="14093" width="9.140625" style="1"/>
    <col min="14094" max="14094" width="9.85546875" style="1" bestFit="1" customWidth="1"/>
    <col min="14095" max="14337" width="9.140625" style="1"/>
    <col min="14338" max="14338" width="5.5703125" style="1" customWidth="1"/>
    <col min="14339" max="14339" width="35.85546875" style="1" customWidth="1"/>
    <col min="14340" max="14342" width="9.140625" style="1"/>
    <col min="14343" max="14343" width="14.42578125" style="1" customWidth="1"/>
    <col min="14344" max="14344" width="9.140625" style="1"/>
    <col min="14345" max="14345" width="10.5703125" style="1" customWidth="1"/>
    <col min="14346" max="14346" width="9.140625" style="1"/>
    <col min="14347" max="14347" width="14.42578125" style="1" customWidth="1"/>
    <col min="14348" max="14349" width="9.140625" style="1"/>
    <col min="14350" max="14350" width="9.85546875" style="1" bestFit="1" customWidth="1"/>
    <col min="14351" max="14593" width="9.140625" style="1"/>
    <col min="14594" max="14594" width="5.5703125" style="1" customWidth="1"/>
    <col min="14595" max="14595" width="35.85546875" style="1" customWidth="1"/>
    <col min="14596" max="14598" width="9.140625" style="1"/>
    <col min="14599" max="14599" width="14.42578125" style="1" customWidth="1"/>
    <col min="14600" max="14600" width="9.140625" style="1"/>
    <col min="14601" max="14601" width="10.5703125" style="1" customWidth="1"/>
    <col min="14602" max="14602" width="9.140625" style="1"/>
    <col min="14603" max="14603" width="14.42578125" style="1" customWidth="1"/>
    <col min="14604" max="14605" width="9.140625" style="1"/>
    <col min="14606" max="14606" width="9.85546875" style="1" bestFit="1" customWidth="1"/>
    <col min="14607" max="14849" width="9.140625" style="1"/>
    <col min="14850" max="14850" width="5.5703125" style="1" customWidth="1"/>
    <col min="14851" max="14851" width="35.85546875" style="1" customWidth="1"/>
    <col min="14852" max="14854" width="9.140625" style="1"/>
    <col min="14855" max="14855" width="14.42578125" style="1" customWidth="1"/>
    <col min="14856" max="14856" width="9.140625" style="1"/>
    <col min="14857" max="14857" width="10.5703125" style="1" customWidth="1"/>
    <col min="14858" max="14858" width="9.140625" style="1"/>
    <col min="14859" max="14859" width="14.42578125" style="1" customWidth="1"/>
    <col min="14860" max="14861" width="9.140625" style="1"/>
    <col min="14862" max="14862" width="9.85546875" style="1" bestFit="1" customWidth="1"/>
    <col min="14863" max="15105" width="9.140625" style="1"/>
    <col min="15106" max="15106" width="5.5703125" style="1" customWidth="1"/>
    <col min="15107" max="15107" width="35.85546875" style="1" customWidth="1"/>
    <col min="15108" max="15110" width="9.140625" style="1"/>
    <col min="15111" max="15111" width="14.42578125" style="1" customWidth="1"/>
    <col min="15112" max="15112" width="9.140625" style="1"/>
    <col min="15113" max="15113" width="10.5703125" style="1" customWidth="1"/>
    <col min="15114" max="15114" width="9.140625" style="1"/>
    <col min="15115" max="15115" width="14.42578125" style="1" customWidth="1"/>
    <col min="15116" max="15117" width="9.140625" style="1"/>
    <col min="15118" max="15118" width="9.85546875" style="1" bestFit="1" customWidth="1"/>
    <col min="15119" max="15361" width="9.140625" style="1"/>
    <col min="15362" max="15362" width="5.5703125" style="1" customWidth="1"/>
    <col min="15363" max="15363" width="35.85546875" style="1" customWidth="1"/>
    <col min="15364" max="15366" width="9.140625" style="1"/>
    <col min="15367" max="15367" width="14.42578125" style="1" customWidth="1"/>
    <col min="15368" max="15368" width="9.140625" style="1"/>
    <col min="15369" max="15369" width="10.5703125" style="1" customWidth="1"/>
    <col min="15370" max="15370" width="9.140625" style="1"/>
    <col min="15371" max="15371" width="14.42578125" style="1" customWidth="1"/>
    <col min="15372" max="15373" width="9.140625" style="1"/>
    <col min="15374" max="15374" width="9.85546875" style="1" bestFit="1" customWidth="1"/>
    <col min="15375" max="15617" width="9.140625" style="1"/>
    <col min="15618" max="15618" width="5.5703125" style="1" customWidth="1"/>
    <col min="15619" max="15619" width="35.85546875" style="1" customWidth="1"/>
    <col min="15620" max="15622" width="9.140625" style="1"/>
    <col min="15623" max="15623" width="14.42578125" style="1" customWidth="1"/>
    <col min="15624" max="15624" width="9.140625" style="1"/>
    <col min="15625" max="15625" width="10.5703125" style="1" customWidth="1"/>
    <col min="15626" max="15626" width="9.140625" style="1"/>
    <col min="15627" max="15627" width="14.42578125" style="1" customWidth="1"/>
    <col min="15628" max="15629" width="9.140625" style="1"/>
    <col min="15630" max="15630" width="9.85546875" style="1" bestFit="1" customWidth="1"/>
    <col min="15631" max="15873" width="9.140625" style="1"/>
    <col min="15874" max="15874" width="5.5703125" style="1" customWidth="1"/>
    <col min="15875" max="15875" width="35.85546875" style="1" customWidth="1"/>
    <col min="15876" max="15878" width="9.140625" style="1"/>
    <col min="15879" max="15879" width="14.42578125" style="1" customWidth="1"/>
    <col min="15880" max="15880" width="9.140625" style="1"/>
    <col min="15881" max="15881" width="10.5703125" style="1" customWidth="1"/>
    <col min="15882" max="15882" width="9.140625" style="1"/>
    <col min="15883" max="15883" width="14.42578125" style="1" customWidth="1"/>
    <col min="15884" max="15885" width="9.140625" style="1"/>
    <col min="15886" max="15886" width="9.85546875" style="1" bestFit="1" customWidth="1"/>
    <col min="15887" max="16129" width="9.140625" style="1"/>
    <col min="16130" max="16130" width="5.5703125" style="1" customWidth="1"/>
    <col min="16131" max="16131" width="35.85546875" style="1" customWidth="1"/>
    <col min="16132" max="16134" width="9.140625" style="1"/>
    <col min="16135" max="16135" width="14.42578125" style="1" customWidth="1"/>
    <col min="16136" max="16136" width="9.140625" style="1"/>
    <col min="16137" max="16137" width="10.5703125" style="1" customWidth="1"/>
    <col min="16138" max="16138" width="9.140625" style="1"/>
    <col min="16139" max="16139" width="14.42578125" style="1" customWidth="1"/>
    <col min="16140" max="16141" width="9.140625" style="1"/>
    <col min="16142" max="16142" width="9.85546875" style="1" bestFit="1" customWidth="1"/>
    <col min="16143" max="16384" width="9.140625" style="1"/>
  </cols>
  <sheetData>
    <row r="1" spans="1:14" s="33" customFormat="1">
      <c r="A1" s="306" t="s">
        <v>97</v>
      </c>
      <c r="B1" s="306"/>
    </row>
    <row r="2" spans="1:14" s="33" customFormat="1">
      <c r="A2" s="306"/>
      <c r="B2" s="306"/>
    </row>
    <row r="3" spans="1:14" s="33" customFormat="1"/>
    <row r="4" spans="1:14" s="33" customFormat="1"/>
    <row r="5" spans="1:14" s="33" customFormat="1">
      <c r="A5" s="34"/>
      <c r="C5" s="35"/>
      <c r="D5" s="35"/>
      <c r="E5" s="35"/>
      <c r="F5" s="35"/>
      <c r="G5" s="35"/>
      <c r="H5" s="35"/>
      <c r="J5" s="35"/>
      <c r="K5" s="35" t="s">
        <v>98</v>
      </c>
    </row>
    <row r="6" spans="1:14" s="33" customFormat="1">
      <c r="A6" s="307" t="s">
        <v>99</v>
      </c>
      <c r="B6" s="307"/>
      <c r="C6" s="307"/>
      <c r="D6" s="307"/>
      <c r="E6" s="307"/>
      <c r="F6" s="307"/>
      <c r="G6" s="307"/>
      <c r="H6" s="307"/>
      <c r="I6" s="307"/>
      <c r="J6" s="307"/>
    </row>
    <row r="7" spans="1:14" s="33" customFormat="1">
      <c r="A7" s="36"/>
      <c r="B7" s="36"/>
      <c r="C7" s="36"/>
      <c r="D7" s="36"/>
      <c r="E7" s="36"/>
      <c r="F7" s="36"/>
      <c r="G7" s="36"/>
      <c r="H7" s="36"/>
      <c r="I7" s="36"/>
      <c r="J7" s="36"/>
    </row>
    <row r="8" spans="1:14">
      <c r="A8" s="302" t="s">
        <v>92</v>
      </c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</row>
    <row r="9" spans="1:14">
      <c r="A9" s="2"/>
      <c r="B9" s="2"/>
      <c r="C9" s="2"/>
      <c r="D9" s="2"/>
      <c r="E9" s="3"/>
      <c r="F9" s="3"/>
      <c r="G9" s="3"/>
      <c r="H9" s="2"/>
      <c r="I9" s="3"/>
      <c r="J9" s="2"/>
      <c r="K9" s="2"/>
    </row>
    <row r="10" spans="1:14" ht="48">
      <c r="A10" s="46" t="s">
        <v>1</v>
      </c>
      <c r="B10" s="47" t="s">
        <v>2</v>
      </c>
      <c r="C10" s="48" t="s">
        <v>3</v>
      </c>
      <c r="D10" s="49" t="s">
        <v>4</v>
      </c>
      <c r="E10" s="49" t="s">
        <v>5</v>
      </c>
      <c r="F10" s="46" t="s">
        <v>6</v>
      </c>
      <c r="G10" s="50" t="s">
        <v>7</v>
      </c>
      <c r="H10" s="46" t="s">
        <v>8</v>
      </c>
      <c r="I10" s="50" t="s">
        <v>9</v>
      </c>
      <c r="J10" s="46" t="s">
        <v>10</v>
      </c>
      <c r="K10" s="46" t="s">
        <v>68</v>
      </c>
      <c r="L10" s="51" t="s">
        <v>79</v>
      </c>
    </row>
    <row r="11" spans="1:14">
      <c r="A11" s="52">
        <v>1</v>
      </c>
      <c r="B11" s="53">
        <v>2</v>
      </c>
      <c r="C11" s="52">
        <v>3</v>
      </c>
      <c r="D11" s="52">
        <v>4</v>
      </c>
      <c r="E11" s="52">
        <v>5</v>
      </c>
      <c r="F11" s="52" t="s">
        <v>101</v>
      </c>
      <c r="G11" s="52">
        <v>7</v>
      </c>
      <c r="H11" s="52" t="s">
        <v>100</v>
      </c>
      <c r="I11" s="52" t="s">
        <v>102</v>
      </c>
      <c r="J11" s="52">
        <v>10</v>
      </c>
      <c r="K11" s="52">
        <v>11</v>
      </c>
      <c r="L11" s="54">
        <v>12</v>
      </c>
    </row>
    <row r="12" spans="1:14" ht="228" customHeight="1">
      <c r="A12" s="55">
        <v>1</v>
      </c>
      <c r="B12" s="44" t="s">
        <v>82</v>
      </c>
      <c r="C12" s="55" t="s">
        <v>12</v>
      </c>
      <c r="D12" s="55">
        <v>28800</v>
      </c>
      <c r="E12" s="56"/>
      <c r="F12" s="56">
        <f>SUM(D12*E12)</f>
        <v>0</v>
      </c>
      <c r="G12" s="57">
        <v>0.08</v>
      </c>
      <c r="H12" s="56">
        <f>SUM(E12*1.08)</f>
        <v>0</v>
      </c>
      <c r="I12" s="56">
        <f>SUM(D12*H12)</f>
        <v>0</v>
      </c>
      <c r="J12" s="56"/>
      <c r="K12" s="56"/>
      <c r="L12" s="51"/>
      <c r="N12" s="4"/>
    </row>
    <row r="13" spans="1:14" ht="238.5" customHeight="1">
      <c r="A13" s="58">
        <v>2</v>
      </c>
      <c r="B13" s="45" t="s">
        <v>83</v>
      </c>
      <c r="C13" s="59" t="s">
        <v>12</v>
      </c>
      <c r="D13" s="60">
        <v>11200</v>
      </c>
      <c r="E13" s="61"/>
      <c r="F13" s="62">
        <f>SUM(D13*E13)</f>
        <v>0</v>
      </c>
      <c r="G13" s="63">
        <v>0.08</v>
      </c>
      <c r="H13" s="62">
        <f>SUM(E13*1.08)</f>
        <v>0</v>
      </c>
      <c r="I13" s="62">
        <f>SUM(D13*H13)</f>
        <v>0</v>
      </c>
      <c r="J13" s="62"/>
      <c r="K13" s="62"/>
      <c r="L13" s="64"/>
      <c r="N13" s="4"/>
    </row>
    <row r="14" spans="1:14">
      <c r="A14" s="303" t="s">
        <v>13</v>
      </c>
      <c r="B14" s="303"/>
      <c r="C14" s="303"/>
      <c r="D14" s="303"/>
      <c r="E14" s="304"/>
      <c r="F14" s="65">
        <f>SUM(F12:F13)</f>
        <v>0</v>
      </c>
      <c r="G14" s="66"/>
      <c r="H14" s="66"/>
      <c r="I14" s="67">
        <f>SUM(I12:I13)</f>
        <v>0</v>
      </c>
      <c r="J14" s="66"/>
      <c r="K14" s="68"/>
      <c r="L14" s="66"/>
    </row>
    <row r="15" spans="1:14" ht="24">
      <c r="A15" s="69"/>
      <c r="B15" s="70" t="s">
        <v>80</v>
      </c>
      <c r="C15" s="69"/>
      <c r="D15" s="69"/>
      <c r="E15" s="69"/>
      <c r="F15" s="71"/>
      <c r="G15" s="71"/>
      <c r="H15" s="67"/>
      <c r="I15" s="67"/>
      <c r="J15" s="72"/>
      <c r="K15" s="72"/>
      <c r="L15" s="73"/>
    </row>
    <row r="16" spans="1:14">
      <c r="A16" s="305"/>
      <c r="B16" s="305"/>
      <c r="C16" s="5"/>
      <c r="D16" s="5"/>
      <c r="E16" s="5"/>
      <c r="F16" s="5"/>
      <c r="G16" s="5"/>
      <c r="H16" s="5"/>
      <c r="I16" s="5"/>
      <c r="J16" s="6"/>
      <c r="K16" s="6"/>
    </row>
  </sheetData>
  <mergeCells count="5">
    <mergeCell ref="A8:L8"/>
    <mergeCell ref="A14:E14"/>
    <mergeCell ref="A16:B16"/>
    <mergeCell ref="A1:B2"/>
    <mergeCell ref="A6:J6"/>
  </mergeCells>
  <pageMargins left="0.7" right="0.7" top="0.75" bottom="0.75" header="0.3" footer="0.3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846A8-FC5F-4C38-94A8-35DD07478287}">
  <dimension ref="A1:L22"/>
  <sheetViews>
    <sheetView topLeftCell="A4" zoomScale="120" zoomScaleNormal="120" workbookViewId="0">
      <selection activeCell="A10" sqref="A10"/>
    </sheetView>
  </sheetViews>
  <sheetFormatPr defaultRowHeight="15"/>
  <cols>
    <col min="1" max="1" width="7.42578125" style="232" customWidth="1"/>
    <col min="2" max="2" width="35.28515625" style="232" customWidth="1"/>
    <col min="3" max="5" width="9.140625" style="232"/>
    <col min="6" max="6" width="11.85546875" style="232" customWidth="1"/>
    <col min="7" max="8" width="9.140625" style="232"/>
    <col min="9" max="9" width="12.5703125" style="232" customWidth="1"/>
    <col min="10" max="10" width="11" style="232" customWidth="1"/>
    <col min="11" max="11" width="12" style="232" customWidth="1"/>
    <col min="12" max="12" width="11.5703125" style="232" customWidth="1"/>
    <col min="13" max="16384" width="9.140625" style="232"/>
  </cols>
  <sheetData>
    <row r="1" spans="1:12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1"/>
    </row>
    <row r="2" spans="1:12" ht="15" customHeight="1">
      <c r="A2" s="306" t="s">
        <v>97</v>
      </c>
      <c r="B2" s="306"/>
      <c r="C2" s="233"/>
      <c r="D2" s="233"/>
      <c r="E2" s="233"/>
      <c r="F2" s="233"/>
      <c r="G2" s="233"/>
      <c r="H2" s="233"/>
      <c r="I2" s="233"/>
      <c r="J2" s="233"/>
      <c r="K2" s="233"/>
      <c r="L2" s="234"/>
    </row>
    <row r="3" spans="1:12">
      <c r="A3" s="306"/>
      <c r="B3" s="306"/>
      <c r="C3" s="233"/>
      <c r="D3" s="233"/>
      <c r="E3" s="233"/>
      <c r="F3" s="233"/>
      <c r="G3" s="233"/>
      <c r="H3" s="233"/>
      <c r="I3" s="233"/>
      <c r="J3" s="233"/>
      <c r="K3" s="233"/>
      <c r="L3" s="234"/>
    </row>
    <row r="4" spans="1:12" ht="15" customHeight="1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5"/>
    </row>
    <row r="5" spans="1:12">
      <c r="A5" s="236"/>
      <c r="B5" s="233"/>
      <c r="C5" s="237"/>
      <c r="D5" s="237"/>
      <c r="E5" s="237"/>
      <c r="F5" s="237"/>
      <c r="G5" s="237"/>
      <c r="H5" s="237"/>
      <c r="I5" s="295"/>
      <c r="J5" s="296"/>
      <c r="K5" s="296" t="s">
        <v>152</v>
      </c>
      <c r="L5" s="235"/>
    </row>
    <row r="6" spans="1:12">
      <c r="A6" s="353" t="s">
        <v>135</v>
      </c>
      <c r="B6" s="353"/>
      <c r="C6" s="353"/>
      <c r="D6" s="353"/>
      <c r="E6" s="353"/>
      <c r="F6" s="353"/>
      <c r="G6" s="353"/>
      <c r="H6" s="353"/>
      <c r="I6" s="353"/>
      <c r="J6" s="353"/>
      <c r="K6" s="233"/>
      <c r="L6" s="235"/>
    </row>
    <row r="7" spans="1:12">
      <c r="A7" s="238"/>
      <c r="B7" s="239"/>
      <c r="C7" s="239"/>
      <c r="D7" s="239"/>
      <c r="E7" s="239"/>
      <c r="F7" s="239"/>
      <c r="G7" s="239"/>
      <c r="H7" s="239"/>
      <c r="I7" s="239"/>
      <c r="J7" s="239"/>
      <c r="K7" s="239"/>
    </row>
    <row r="8" spans="1:12" ht="38.25">
      <c r="A8" s="240" t="s">
        <v>1</v>
      </c>
      <c r="B8" s="240" t="s">
        <v>14</v>
      </c>
      <c r="C8" s="241" t="s">
        <v>3</v>
      </c>
      <c r="D8" s="241" t="s">
        <v>4</v>
      </c>
      <c r="E8" s="241" t="s">
        <v>64</v>
      </c>
      <c r="F8" s="241" t="s">
        <v>60</v>
      </c>
      <c r="G8" s="241" t="s">
        <v>114</v>
      </c>
      <c r="H8" s="241" t="s">
        <v>18</v>
      </c>
      <c r="I8" s="241" t="s">
        <v>19</v>
      </c>
      <c r="J8" s="241" t="s">
        <v>10</v>
      </c>
      <c r="K8" s="241" t="s">
        <v>21</v>
      </c>
      <c r="L8" s="242" t="s">
        <v>31</v>
      </c>
    </row>
    <row r="9" spans="1:12" ht="63.75" customHeight="1">
      <c r="A9" s="243">
        <v>1</v>
      </c>
      <c r="B9" s="347" t="s">
        <v>154</v>
      </c>
      <c r="C9" s="348"/>
      <c r="D9" s="348"/>
      <c r="E9" s="348"/>
      <c r="F9" s="348"/>
      <c r="G9" s="348"/>
      <c r="H9" s="348"/>
      <c r="I9" s="348"/>
      <c r="J9" s="348"/>
      <c r="K9" s="348"/>
      <c r="L9" s="349"/>
    </row>
    <row r="10" spans="1:12">
      <c r="A10" s="243" t="s">
        <v>115</v>
      </c>
      <c r="B10" s="244" t="s">
        <v>116</v>
      </c>
      <c r="C10" s="245" t="s">
        <v>62</v>
      </c>
      <c r="D10" s="246">
        <v>2</v>
      </c>
      <c r="E10" s="247"/>
      <c r="F10" s="248">
        <f t="shared" ref="F10:F15" si="0">SUM(D10*E10)</f>
        <v>0</v>
      </c>
      <c r="G10" s="249">
        <v>0.08</v>
      </c>
      <c r="H10" s="247">
        <f t="shared" ref="H10:H15" si="1">SUM(E10*1.08)</f>
        <v>0</v>
      </c>
      <c r="I10" s="250">
        <f t="shared" ref="I10:I15" si="2">SUM(D10*H10)</f>
        <v>0</v>
      </c>
      <c r="J10" s="251"/>
      <c r="K10" s="251"/>
      <c r="L10" s="252"/>
    </row>
    <row r="11" spans="1:12">
      <c r="A11" s="243" t="s">
        <v>117</v>
      </c>
      <c r="B11" s="253" t="s">
        <v>118</v>
      </c>
      <c r="C11" s="245" t="s">
        <v>62</v>
      </c>
      <c r="D11" s="246">
        <v>10</v>
      </c>
      <c r="E11" s="247"/>
      <c r="F11" s="248">
        <f t="shared" si="0"/>
        <v>0</v>
      </c>
      <c r="G11" s="249">
        <v>0.08</v>
      </c>
      <c r="H11" s="247">
        <f t="shared" si="1"/>
        <v>0</v>
      </c>
      <c r="I11" s="250">
        <f t="shared" si="2"/>
        <v>0</v>
      </c>
      <c r="J11" s="251"/>
      <c r="K11" s="251"/>
      <c r="L11" s="252"/>
    </row>
    <row r="12" spans="1:12">
      <c r="A12" s="243" t="s">
        <v>119</v>
      </c>
      <c r="B12" s="253" t="s">
        <v>120</v>
      </c>
      <c r="C12" s="245" t="s">
        <v>62</v>
      </c>
      <c r="D12" s="254">
        <v>48</v>
      </c>
      <c r="E12" s="247"/>
      <c r="F12" s="248">
        <f t="shared" si="0"/>
        <v>0</v>
      </c>
      <c r="G12" s="249">
        <v>0.08</v>
      </c>
      <c r="H12" s="247">
        <f t="shared" si="1"/>
        <v>0</v>
      </c>
      <c r="I12" s="250">
        <f t="shared" si="2"/>
        <v>0</v>
      </c>
      <c r="J12" s="251"/>
      <c r="K12" s="251"/>
      <c r="L12" s="252"/>
    </row>
    <row r="13" spans="1:12">
      <c r="A13" s="243" t="s">
        <v>121</v>
      </c>
      <c r="B13" s="255" t="s">
        <v>153</v>
      </c>
      <c r="C13" s="245" t="s">
        <v>62</v>
      </c>
      <c r="D13" s="254">
        <v>70</v>
      </c>
      <c r="E13" s="247"/>
      <c r="F13" s="248">
        <f t="shared" si="0"/>
        <v>0</v>
      </c>
      <c r="G13" s="249">
        <v>0.08</v>
      </c>
      <c r="H13" s="247">
        <f t="shared" si="1"/>
        <v>0</v>
      </c>
      <c r="I13" s="250">
        <f t="shared" si="2"/>
        <v>0</v>
      </c>
      <c r="J13" s="251"/>
      <c r="K13" s="251"/>
      <c r="L13" s="252"/>
    </row>
    <row r="14" spans="1:12">
      <c r="A14" s="256" t="s">
        <v>122</v>
      </c>
      <c r="B14" s="257" t="s">
        <v>123</v>
      </c>
      <c r="C14" s="258" t="s">
        <v>62</v>
      </c>
      <c r="D14" s="299">
        <v>64</v>
      </c>
      <c r="E14" s="247"/>
      <c r="F14" s="259">
        <f t="shared" si="0"/>
        <v>0</v>
      </c>
      <c r="G14" s="260">
        <v>0.08</v>
      </c>
      <c r="H14" s="261">
        <f t="shared" si="1"/>
        <v>0</v>
      </c>
      <c r="I14" s="262">
        <f t="shared" si="2"/>
        <v>0</v>
      </c>
      <c r="J14" s="263"/>
      <c r="K14" s="263"/>
      <c r="L14" s="252"/>
    </row>
    <row r="15" spans="1:12">
      <c r="A15" s="243" t="s">
        <v>124</v>
      </c>
      <c r="B15" s="253" t="s">
        <v>125</v>
      </c>
      <c r="C15" s="245" t="s">
        <v>62</v>
      </c>
      <c r="D15" s="245">
        <v>12</v>
      </c>
      <c r="E15" s="247"/>
      <c r="F15" s="248">
        <f t="shared" si="0"/>
        <v>0</v>
      </c>
      <c r="G15" s="249">
        <v>0.08</v>
      </c>
      <c r="H15" s="247">
        <f t="shared" si="1"/>
        <v>0</v>
      </c>
      <c r="I15" s="250">
        <f t="shared" si="2"/>
        <v>0</v>
      </c>
      <c r="J15" s="251"/>
      <c r="K15" s="251"/>
      <c r="L15" s="252"/>
    </row>
    <row r="16" spans="1:12" ht="54" customHeight="1">
      <c r="A16" s="264">
        <v>2</v>
      </c>
      <c r="B16" s="350" t="s">
        <v>126</v>
      </c>
      <c r="C16" s="351"/>
      <c r="D16" s="351"/>
      <c r="E16" s="351"/>
      <c r="F16" s="351"/>
      <c r="G16" s="351"/>
      <c r="H16" s="351"/>
      <c r="I16" s="351"/>
      <c r="J16" s="351"/>
      <c r="K16" s="351"/>
      <c r="L16" s="352"/>
    </row>
    <row r="17" spans="1:12">
      <c r="A17" s="243" t="s">
        <v>127</v>
      </c>
      <c r="B17" s="265" t="s">
        <v>128</v>
      </c>
      <c r="C17" s="245" t="s">
        <v>62</v>
      </c>
      <c r="D17" s="254">
        <v>38</v>
      </c>
      <c r="E17" s="247"/>
      <c r="F17" s="248">
        <f>SUM(D17*E17)</f>
        <v>0</v>
      </c>
      <c r="G17" s="249">
        <v>0.08</v>
      </c>
      <c r="H17" s="247">
        <f>SUM(E17*1.08)</f>
        <v>0</v>
      </c>
      <c r="I17" s="250">
        <f>SUM(D17*H17)</f>
        <v>0</v>
      </c>
      <c r="J17" s="251"/>
      <c r="K17" s="251"/>
      <c r="L17" s="252"/>
    </row>
    <row r="18" spans="1:12">
      <c r="A18" s="243" t="s">
        <v>129</v>
      </c>
      <c r="B18" s="266" t="s">
        <v>130</v>
      </c>
      <c r="C18" s="245" t="s">
        <v>62</v>
      </c>
      <c r="D18" s="300">
        <v>174</v>
      </c>
      <c r="E18" s="247"/>
      <c r="F18" s="248">
        <f>SUM(D18*E18)</f>
        <v>0</v>
      </c>
      <c r="G18" s="249">
        <v>0.08</v>
      </c>
      <c r="H18" s="247">
        <f>SUM(E18*1.08)</f>
        <v>0</v>
      </c>
      <c r="I18" s="250">
        <f>SUM(D18*H18)</f>
        <v>0</v>
      </c>
      <c r="J18" s="251"/>
      <c r="K18" s="251"/>
      <c r="L18" s="252"/>
    </row>
    <row r="19" spans="1:12">
      <c r="A19" s="243" t="s">
        <v>131</v>
      </c>
      <c r="B19" s="266" t="s">
        <v>132</v>
      </c>
      <c r="C19" s="245" t="s">
        <v>62</v>
      </c>
      <c r="D19" s="254">
        <v>132</v>
      </c>
      <c r="E19" s="247"/>
      <c r="F19" s="248">
        <f>SUM(D19*E19)</f>
        <v>0</v>
      </c>
      <c r="G19" s="249">
        <v>0.08</v>
      </c>
      <c r="H19" s="247">
        <f>SUM(E19*1.08)</f>
        <v>0</v>
      </c>
      <c r="I19" s="250">
        <f>SUM(D19*H19)</f>
        <v>0</v>
      </c>
      <c r="J19" s="251"/>
      <c r="K19" s="251"/>
      <c r="L19" s="252"/>
    </row>
    <row r="20" spans="1:12">
      <c r="A20" s="243" t="s">
        <v>133</v>
      </c>
      <c r="B20" s="267" t="s">
        <v>134</v>
      </c>
      <c r="C20" s="245" t="s">
        <v>62</v>
      </c>
      <c r="D20" s="268">
        <v>10</v>
      </c>
      <c r="E20" s="247"/>
      <c r="F20" s="248">
        <f>SUM(D20*E20)</f>
        <v>0</v>
      </c>
      <c r="G20" s="249">
        <v>0.08</v>
      </c>
      <c r="H20" s="247">
        <f>SUM(E20*1.08)</f>
        <v>0</v>
      </c>
      <c r="I20" s="250">
        <f>SUM(D20*H20)</f>
        <v>0</v>
      </c>
      <c r="J20" s="251"/>
      <c r="K20" s="251"/>
      <c r="L20" s="252"/>
    </row>
    <row r="21" spans="1:12" ht="15.75" thickBot="1">
      <c r="A21" s="243"/>
      <c r="B21" s="344" t="s">
        <v>24</v>
      </c>
      <c r="C21" s="345"/>
      <c r="D21" s="345"/>
      <c r="E21" s="346"/>
      <c r="F21" s="269">
        <f>F10+F11+F12+F13+F14+F15+F17+F18+F19+F20</f>
        <v>0</v>
      </c>
      <c r="G21" s="270" t="s">
        <v>136</v>
      </c>
      <c r="H21" s="271" t="s">
        <v>136</v>
      </c>
      <c r="I21" s="272">
        <f>I10+I11+I12+I13+I14+I15+I17+I18+I19+I20</f>
        <v>0</v>
      </c>
      <c r="J21" s="273" t="s">
        <v>136</v>
      </c>
      <c r="K21" s="274" t="s">
        <v>136</v>
      </c>
      <c r="L21" s="275" t="s">
        <v>136</v>
      </c>
    </row>
    <row r="22" spans="1:12">
      <c r="A22" s="276"/>
      <c r="B22" s="277"/>
      <c r="C22" s="277"/>
      <c r="D22" s="277"/>
      <c r="E22" s="277"/>
      <c r="F22" s="278"/>
      <c r="G22" s="277"/>
      <c r="H22" s="277"/>
      <c r="I22" s="277"/>
      <c r="J22" s="279"/>
      <c r="K22" s="279"/>
    </row>
  </sheetData>
  <mergeCells count="5">
    <mergeCell ref="B21:E21"/>
    <mergeCell ref="B9:L9"/>
    <mergeCell ref="B16:L16"/>
    <mergeCell ref="A2:B3"/>
    <mergeCell ref="A6: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66CE3-DAB9-45B8-9B8F-92041C3B0685}">
  <sheetPr>
    <pageSetUpPr fitToPage="1"/>
  </sheetPr>
  <dimension ref="A1:L20"/>
  <sheetViews>
    <sheetView zoomScale="90" zoomScaleNormal="90" workbookViewId="0">
      <selection activeCell="E17" sqref="E17"/>
    </sheetView>
  </sheetViews>
  <sheetFormatPr defaultRowHeight="15"/>
  <cols>
    <col min="1" max="1" width="6" customWidth="1"/>
    <col min="2" max="2" width="29.85546875" customWidth="1"/>
    <col min="3" max="3" width="6.7109375" customWidth="1"/>
    <col min="4" max="4" width="7.85546875" customWidth="1"/>
    <col min="5" max="5" width="9.7109375" customWidth="1"/>
    <col min="6" max="6" width="13.85546875" customWidth="1"/>
    <col min="9" max="9" width="12.85546875" customWidth="1"/>
    <col min="10" max="10" width="10.140625" customWidth="1"/>
    <col min="11" max="11" width="10.85546875" customWidth="1"/>
    <col min="12" max="12" width="10.7109375" customWidth="1"/>
  </cols>
  <sheetData>
    <row r="1" spans="1:12">
      <c r="A1" s="7"/>
      <c r="B1" s="7"/>
      <c r="C1" s="7"/>
      <c r="D1" s="7"/>
      <c r="E1" s="7"/>
      <c r="F1" s="7"/>
      <c r="G1" s="7"/>
      <c r="H1" s="7"/>
      <c r="I1" s="8"/>
      <c r="J1" s="7"/>
      <c r="K1" s="7"/>
    </row>
    <row r="2" spans="1:12" s="33" customFormat="1" ht="14.25">
      <c r="A2" s="306" t="s">
        <v>97</v>
      </c>
      <c r="B2" s="306"/>
    </row>
    <row r="3" spans="1:12" s="33" customFormat="1" ht="14.25">
      <c r="A3" s="306"/>
      <c r="B3" s="306"/>
    </row>
    <row r="4" spans="1:12" s="33" customFormat="1" ht="14.25"/>
    <row r="5" spans="1:12" s="33" customFormat="1" ht="14.25"/>
    <row r="6" spans="1:12" s="33" customFormat="1" ht="14.25">
      <c r="A6" s="34"/>
      <c r="C6" s="35"/>
      <c r="D6" s="35"/>
      <c r="E6" s="35"/>
      <c r="F6" s="35"/>
      <c r="G6" s="35"/>
      <c r="H6" s="35"/>
      <c r="J6" s="35"/>
      <c r="K6" s="35" t="s">
        <v>98</v>
      </c>
    </row>
    <row r="7" spans="1:12" s="33" customFormat="1" ht="14.25">
      <c r="A7" s="307"/>
      <c r="B7" s="307"/>
      <c r="C7" s="307"/>
      <c r="D7" s="307"/>
      <c r="E7" s="307"/>
      <c r="F7" s="307"/>
      <c r="G7" s="307"/>
      <c r="H7" s="307"/>
      <c r="I7" s="307"/>
      <c r="J7" s="307"/>
    </row>
    <row r="8" spans="1:12">
      <c r="A8" s="8"/>
      <c r="B8" s="308" t="s">
        <v>0</v>
      </c>
      <c r="C8" s="308"/>
      <c r="D8" s="308"/>
      <c r="E8" s="308"/>
      <c r="F8" s="308"/>
      <c r="G8" s="308"/>
      <c r="H8" s="308"/>
      <c r="I8" s="308"/>
      <c r="J8" s="308"/>
      <c r="K8" s="8"/>
    </row>
    <row r="9" spans="1:12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2">
      <c r="A10" s="309" t="s">
        <v>93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</row>
    <row r="11" spans="1:1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2" ht="63.75">
      <c r="A12" s="15" t="s">
        <v>1</v>
      </c>
      <c r="B12" s="15" t="s">
        <v>14</v>
      </c>
      <c r="C12" s="15" t="s">
        <v>3</v>
      </c>
      <c r="D12" s="15" t="s">
        <v>15</v>
      </c>
      <c r="E12" s="15" t="s">
        <v>16</v>
      </c>
      <c r="F12" s="15" t="s">
        <v>17</v>
      </c>
      <c r="G12" s="15" t="s">
        <v>7</v>
      </c>
      <c r="H12" s="15" t="s">
        <v>18</v>
      </c>
      <c r="I12" s="15" t="s">
        <v>19</v>
      </c>
      <c r="J12" s="16" t="s">
        <v>20</v>
      </c>
      <c r="K12" s="16" t="s">
        <v>21</v>
      </c>
      <c r="L12" s="37" t="s">
        <v>11</v>
      </c>
    </row>
    <row r="13" spans="1:12">
      <c r="A13" s="38">
        <v>1</v>
      </c>
      <c r="B13" s="39">
        <v>2</v>
      </c>
      <c r="C13" s="38">
        <v>3</v>
      </c>
      <c r="D13" s="38">
        <v>4</v>
      </c>
      <c r="E13" s="38">
        <v>5</v>
      </c>
      <c r="F13" s="38" t="s">
        <v>101</v>
      </c>
      <c r="G13" s="38">
        <v>7</v>
      </c>
      <c r="H13" s="38" t="s">
        <v>100</v>
      </c>
      <c r="I13" s="38" t="s">
        <v>102</v>
      </c>
      <c r="J13" s="38">
        <v>10</v>
      </c>
      <c r="K13" s="38">
        <v>11</v>
      </c>
      <c r="L13" s="40">
        <v>12</v>
      </c>
    </row>
    <row r="14" spans="1:12" ht="89.25">
      <c r="A14" s="311" t="s">
        <v>139</v>
      </c>
      <c r="B14" s="10" t="s">
        <v>160</v>
      </c>
      <c r="C14" s="9" t="s">
        <v>22</v>
      </c>
      <c r="D14" s="9">
        <v>5008</v>
      </c>
      <c r="E14" s="11"/>
      <c r="F14" s="312">
        <f>E14*D14</f>
        <v>0</v>
      </c>
      <c r="G14" s="313">
        <v>0.08</v>
      </c>
      <c r="H14" s="11">
        <f>E14*1.08</f>
        <v>0</v>
      </c>
      <c r="I14" s="312">
        <f>F14*1.08</f>
        <v>0</v>
      </c>
      <c r="J14" s="13"/>
      <c r="K14" s="13"/>
      <c r="L14" s="37"/>
    </row>
    <row r="15" spans="1:12">
      <c r="A15" s="311"/>
      <c r="B15" s="228" t="s">
        <v>81</v>
      </c>
      <c r="C15" s="42"/>
      <c r="D15" s="42"/>
      <c r="E15" s="42"/>
      <c r="F15" s="312"/>
      <c r="G15" s="313"/>
      <c r="H15" s="42"/>
      <c r="I15" s="312"/>
      <c r="J15" s="42"/>
      <c r="K15" s="42"/>
      <c r="L15" s="42"/>
    </row>
    <row r="16" spans="1:12" ht="89.25">
      <c r="A16" s="311"/>
      <c r="B16" s="10" t="s">
        <v>161</v>
      </c>
      <c r="C16" s="9" t="s">
        <v>22</v>
      </c>
      <c r="D16" s="9">
        <v>3130</v>
      </c>
      <c r="E16" s="11"/>
      <c r="F16" s="312"/>
      <c r="G16" s="313"/>
      <c r="H16" s="11">
        <f>E16*1.08</f>
        <v>0</v>
      </c>
      <c r="I16" s="312"/>
      <c r="J16" s="13"/>
      <c r="K16" s="13"/>
      <c r="L16" s="37"/>
    </row>
    <row r="17" spans="1:12" ht="76.5">
      <c r="A17" s="9">
        <v>2</v>
      </c>
      <c r="B17" s="10" t="s">
        <v>23</v>
      </c>
      <c r="C17" s="9" t="s">
        <v>22</v>
      </c>
      <c r="D17" s="9">
        <v>4010</v>
      </c>
      <c r="E17" s="11"/>
      <c r="F17" s="11">
        <f>E17*D17</f>
        <v>0</v>
      </c>
      <c r="G17" s="12">
        <v>0.08</v>
      </c>
      <c r="H17" s="11">
        <f>E17*1.08</f>
        <v>0</v>
      </c>
      <c r="I17" s="11">
        <f>F17*1.08</f>
        <v>0</v>
      </c>
      <c r="J17" s="13"/>
      <c r="K17" s="13"/>
      <c r="L17" s="41"/>
    </row>
    <row r="18" spans="1:12">
      <c r="A18" s="310" t="s">
        <v>24</v>
      </c>
      <c r="B18" s="310"/>
      <c r="C18" s="310"/>
      <c r="D18" s="310"/>
      <c r="E18" s="310"/>
      <c r="F18" s="17">
        <f>SUM(F14:F17)</f>
        <v>0</v>
      </c>
      <c r="G18" s="42"/>
      <c r="H18" s="42"/>
      <c r="I18" s="17">
        <f>SUM(I14:I17)</f>
        <v>0</v>
      </c>
      <c r="J18" s="42"/>
      <c r="K18" s="42"/>
      <c r="L18" s="42"/>
    </row>
    <row r="19" spans="1:1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>
      <c r="A20" s="229" t="s">
        <v>137</v>
      </c>
      <c r="B20" s="229" t="s">
        <v>138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</row>
  </sheetData>
  <mergeCells count="9">
    <mergeCell ref="A2:B3"/>
    <mergeCell ref="A7:J7"/>
    <mergeCell ref="B8:J8"/>
    <mergeCell ref="A10:K10"/>
    <mergeCell ref="A18:E18"/>
    <mergeCell ref="A14:A16"/>
    <mergeCell ref="F14:F16"/>
    <mergeCell ref="G14:G16"/>
    <mergeCell ref="I14:I16"/>
  </mergeCells>
  <pageMargins left="0.7" right="0.7" top="0.75" bottom="0.75" header="0.3" footer="0.3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F1204-1E7A-4ADE-894C-220997C80066}">
  <sheetPr>
    <pageSetUpPr fitToPage="1"/>
  </sheetPr>
  <dimension ref="A1:R22"/>
  <sheetViews>
    <sheetView workbookViewId="0">
      <selection activeCell="A15" sqref="A15:XFD15"/>
    </sheetView>
  </sheetViews>
  <sheetFormatPr defaultRowHeight="15"/>
  <cols>
    <col min="1" max="1" width="6.140625" customWidth="1"/>
    <col min="2" max="2" width="40.28515625" customWidth="1"/>
    <col min="6" max="6" width="10.28515625" customWidth="1"/>
    <col min="9" max="9" width="10.5703125" customWidth="1"/>
    <col min="11" max="11" width="12.85546875" customWidth="1"/>
    <col min="12" max="12" width="12.7109375" customWidth="1"/>
  </cols>
  <sheetData>
    <row r="1" spans="1:18">
      <c r="A1" s="7"/>
      <c r="B1" s="7"/>
      <c r="C1" s="7"/>
      <c r="D1" s="7"/>
      <c r="E1" s="7"/>
      <c r="F1" s="7"/>
      <c r="G1" s="7"/>
      <c r="H1" s="7"/>
      <c r="I1" s="8"/>
      <c r="J1" s="7"/>
      <c r="K1" s="7"/>
    </row>
    <row r="2" spans="1:18" s="33" customFormat="1" ht="14.25">
      <c r="A2" s="306" t="s">
        <v>97</v>
      </c>
      <c r="B2" s="306"/>
    </row>
    <row r="3" spans="1:18" s="33" customFormat="1" ht="14.25">
      <c r="A3" s="306"/>
      <c r="B3" s="306"/>
    </row>
    <row r="4" spans="1:18" s="33" customFormat="1" ht="14.25"/>
    <row r="5" spans="1:18" s="75" customFormat="1" ht="12.75"/>
    <row r="6" spans="1:18" s="75" customFormat="1" ht="12.75">
      <c r="A6" s="76"/>
      <c r="C6" s="77"/>
      <c r="D6" s="77"/>
      <c r="E6" s="77"/>
      <c r="F6" s="77"/>
      <c r="G6" s="77"/>
      <c r="H6" s="77"/>
      <c r="J6" s="77"/>
      <c r="K6" s="77" t="s">
        <v>98</v>
      </c>
    </row>
    <row r="7" spans="1:18" s="28" customFormat="1" ht="12.75">
      <c r="B7" s="317" t="s">
        <v>0</v>
      </c>
      <c r="C7" s="317"/>
      <c r="D7" s="317"/>
      <c r="E7" s="317"/>
      <c r="F7" s="317"/>
      <c r="G7" s="317"/>
      <c r="H7" s="317"/>
      <c r="I7" s="317"/>
      <c r="J7" s="317"/>
      <c r="K7" s="317"/>
    </row>
    <row r="8" spans="1:18" s="28" customFormat="1" ht="12.75"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8" s="28" customFormat="1" ht="12.75">
      <c r="B9" s="74"/>
      <c r="C9" s="74"/>
      <c r="D9" s="74"/>
      <c r="E9" s="74"/>
      <c r="F9" s="74"/>
      <c r="G9" s="74"/>
      <c r="H9" s="74"/>
      <c r="I9" s="74"/>
      <c r="J9" s="74"/>
      <c r="K9" s="78"/>
    </row>
    <row r="10" spans="1:18" s="28" customFormat="1" ht="12.75">
      <c r="B10" s="317" t="s">
        <v>94</v>
      </c>
      <c r="C10" s="317"/>
      <c r="D10" s="317"/>
      <c r="E10" s="317"/>
      <c r="F10" s="317"/>
      <c r="G10" s="317"/>
      <c r="H10" s="317"/>
      <c r="I10" s="317"/>
      <c r="J10" s="317"/>
      <c r="K10" s="317"/>
    </row>
    <row r="11" spans="1:18" s="28" customFormat="1" ht="12.75"/>
    <row r="12" spans="1:18" s="28" customFormat="1" ht="63.75">
      <c r="A12" s="79" t="s">
        <v>1</v>
      </c>
      <c r="B12" s="79" t="s">
        <v>25</v>
      </c>
      <c r="C12" s="79" t="s">
        <v>26</v>
      </c>
      <c r="D12" s="79" t="s">
        <v>27</v>
      </c>
      <c r="E12" s="79" t="s">
        <v>28</v>
      </c>
      <c r="F12" s="79" t="s">
        <v>6</v>
      </c>
      <c r="G12" s="79" t="s">
        <v>29</v>
      </c>
      <c r="H12" s="79" t="s">
        <v>30</v>
      </c>
      <c r="I12" s="79" t="s">
        <v>9</v>
      </c>
      <c r="J12" s="80" t="s">
        <v>10</v>
      </c>
      <c r="K12" s="81" t="s">
        <v>21</v>
      </c>
      <c r="L12" s="82" t="s">
        <v>31</v>
      </c>
      <c r="N12" s="83"/>
      <c r="O12" s="83"/>
      <c r="P12" s="84"/>
      <c r="Q12" s="84"/>
      <c r="R12" s="83"/>
    </row>
    <row r="13" spans="1:18" s="28" customFormat="1" ht="12.75">
      <c r="A13" s="38">
        <v>1</v>
      </c>
      <c r="B13" s="39">
        <v>2</v>
      </c>
      <c r="C13" s="38">
        <v>3</v>
      </c>
      <c r="D13" s="38">
        <v>4</v>
      </c>
      <c r="E13" s="38">
        <v>5</v>
      </c>
      <c r="F13" s="38" t="s">
        <v>101</v>
      </c>
      <c r="G13" s="38">
        <v>7</v>
      </c>
      <c r="H13" s="38" t="s">
        <v>100</v>
      </c>
      <c r="I13" s="38" t="s">
        <v>102</v>
      </c>
      <c r="J13" s="38">
        <v>10</v>
      </c>
      <c r="K13" s="38">
        <v>11</v>
      </c>
      <c r="L13" s="40">
        <v>12</v>
      </c>
      <c r="N13" s="83"/>
      <c r="O13" s="83"/>
      <c r="P13" s="84"/>
      <c r="Q13" s="84"/>
      <c r="R13" s="83"/>
    </row>
    <row r="14" spans="1:18" s="28" customFormat="1" ht="38.25">
      <c r="A14" s="29">
        <v>1</v>
      </c>
      <c r="B14" s="85" t="s">
        <v>162</v>
      </c>
      <c r="C14" s="86" t="s">
        <v>32</v>
      </c>
      <c r="D14" s="29">
        <v>2990</v>
      </c>
      <c r="E14" s="87"/>
      <c r="F14" s="87">
        <f>D14*E14</f>
        <v>0</v>
      </c>
      <c r="G14" s="88">
        <v>0.08</v>
      </c>
      <c r="H14" s="87">
        <f>E14*1.08</f>
        <v>0</v>
      </c>
      <c r="I14" s="87">
        <f>D14*H14</f>
        <v>0</v>
      </c>
      <c r="J14" s="29"/>
      <c r="K14" s="29"/>
      <c r="L14" s="29"/>
    </row>
    <row r="15" spans="1:18" s="28" customFormat="1" ht="32.25" customHeight="1">
      <c r="A15" s="29">
        <v>2</v>
      </c>
      <c r="B15" s="89" t="s">
        <v>33</v>
      </c>
      <c r="C15" s="86" t="s">
        <v>32</v>
      </c>
      <c r="D15" s="29">
        <v>2990</v>
      </c>
      <c r="E15" s="87"/>
      <c r="F15" s="87">
        <f t="shared" ref="F15:F17" si="0">D15*E15</f>
        <v>0</v>
      </c>
      <c r="G15" s="88">
        <v>0.08</v>
      </c>
      <c r="H15" s="87">
        <f>E15*1.08</f>
        <v>0</v>
      </c>
      <c r="I15" s="87">
        <f t="shared" ref="I15:I17" si="1">D15*H15</f>
        <v>0</v>
      </c>
      <c r="J15" s="29"/>
      <c r="K15" s="29"/>
      <c r="L15" s="29"/>
    </row>
    <row r="16" spans="1:18" s="28" customFormat="1" ht="78" customHeight="1">
      <c r="A16" s="29">
        <v>3</v>
      </c>
      <c r="B16" s="85" t="s">
        <v>84</v>
      </c>
      <c r="C16" s="86" t="s">
        <v>32</v>
      </c>
      <c r="D16" s="29">
        <v>2000</v>
      </c>
      <c r="E16" s="87"/>
      <c r="F16" s="87">
        <f t="shared" ref="F16" si="2">D16*E16</f>
        <v>0</v>
      </c>
      <c r="G16" s="88">
        <v>0.08</v>
      </c>
      <c r="H16" s="87">
        <f>E16*1.08</f>
        <v>0</v>
      </c>
      <c r="I16" s="87">
        <f t="shared" ref="I16" si="3">D16*H16</f>
        <v>0</v>
      </c>
      <c r="J16" s="29"/>
      <c r="K16" s="29"/>
      <c r="L16" s="29"/>
    </row>
    <row r="17" spans="1:12" s="28" customFormat="1" ht="39" customHeight="1">
      <c r="A17" s="29">
        <v>4</v>
      </c>
      <c r="B17" s="85" t="s">
        <v>77</v>
      </c>
      <c r="C17" s="86" t="s">
        <v>78</v>
      </c>
      <c r="D17" s="29">
        <v>1270</v>
      </c>
      <c r="E17" s="87"/>
      <c r="F17" s="87">
        <f t="shared" si="0"/>
        <v>0</v>
      </c>
      <c r="G17" s="88">
        <v>0.08</v>
      </c>
      <c r="H17" s="87">
        <f>E17*1.08</f>
        <v>0</v>
      </c>
      <c r="I17" s="87">
        <f t="shared" si="1"/>
        <v>0</v>
      </c>
      <c r="J17" s="29"/>
      <c r="K17" s="29"/>
      <c r="L17" s="29"/>
    </row>
    <row r="18" spans="1:12" s="28" customFormat="1" ht="12.75">
      <c r="A18" s="90"/>
      <c r="B18" s="90"/>
      <c r="C18" s="314" t="s">
        <v>24</v>
      </c>
      <c r="D18" s="315"/>
      <c r="E18" s="316"/>
      <c r="F18" s="91">
        <f>SUM(F14:F17)</f>
        <v>0</v>
      </c>
      <c r="G18" s="92"/>
      <c r="H18" s="92"/>
      <c r="I18" s="91">
        <f>SUM(I14:I17)</f>
        <v>0</v>
      </c>
      <c r="J18" s="92"/>
      <c r="K18" s="92"/>
      <c r="L18" s="92"/>
    </row>
    <row r="19" spans="1:12" s="28" customFormat="1" ht="12.75">
      <c r="A19" s="30"/>
      <c r="B19" s="93"/>
      <c r="C19" s="94"/>
      <c r="D19" s="30"/>
      <c r="E19" s="95"/>
      <c r="F19" s="95"/>
      <c r="G19" s="96"/>
      <c r="H19" s="95"/>
      <c r="I19" s="95"/>
      <c r="J19" s="30"/>
      <c r="K19" s="30"/>
      <c r="L19" s="30"/>
    </row>
    <row r="20" spans="1:12" s="28" customFormat="1" ht="12.75"/>
    <row r="21" spans="1:12" s="28" customFormat="1" ht="12.75"/>
    <row r="22" spans="1:12" s="28" customFormat="1" ht="12.75"/>
  </sheetData>
  <mergeCells count="4">
    <mergeCell ref="A2:B3"/>
    <mergeCell ref="C18:E18"/>
    <mergeCell ref="B7:K7"/>
    <mergeCell ref="B10:K10"/>
  </mergeCells>
  <pageMargins left="0.7" right="0.7" top="0.75" bottom="0.75" header="0.3" footer="0.3"/>
  <pageSetup paperSize="9"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4B91A-D865-49C2-9BC3-EB5728A6D22B}">
  <sheetPr>
    <pageSetUpPr fitToPage="1"/>
  </sheetPr>
  <dimension ref="A1:N20"/>
  <sheetViews>
    <sheetView workbookViewId="0">
      <selection activeCell="C25" sqref="C25"/>
    </sheetView>
  </sheetViews>
  <sheetFormatPr defaultRowHeight="15"/>
  <cols>
    <col min="1" max="1" width="5.28515625" customWidth="1"/>
    <col min="2" max="2" width="25.140625" customWidth="1"/>
    <col min="3" max="3" width="13.85546875" customWidth="1"/>
    <col min="4" max="4" width="10.7109375" customWidth="1"/>
    <col min="5" max="5" width="10.28515625" customWidth="1"/>
    <col min="6" max="6" width="7.42578125" customWidth="1"/>
    <col min="7" max="7" width="14.28515625" customWidth="1"/>
    <col min="8" max="8" width="7.140625" customWidth="1"/>
    <col min="9" max="9" width="8.5703125" customWidth="1"/>
    <col min="10" max="10" width="7.42578125" customWidth="1"/>
    <col min="11" max="11" width="11.140625" customWidth="1"/>
    <col min="12" max="13" width="13.140625" customWidth="1"/>
    <col min="14" max="14" width="10" customWidth="1"/>
  </cols>
  <sheetData>
    <row r="1" spans="1:14">
      <c r="A1" s="7"/>
      <c r="B1" s="7"/>
      <c r="C1" s="7"/>
      <c r="D1" s="7"/>
      <c r="E1" s="7"/>
      <c r="F1" s="7"/>
      <c r="G1" s="7"/>
      <c r="H1" s="7"/>
      <c r="I1" s="8"/>
      <c r="J1" s="7"/>
      <c r="K1" s="7"/>
    </row>
    <row r="2" spans="1:14" s="33" customFormat="1" ht="14.25">
      <c r="A2" s="306" t="s">
        <v>97</v>
      </c>
      <c r="B2" s="306"/>
    </row>
    <row r="3" spans="1:14" s="33" customFormat="1" ht="14.25">
      <c r="A3" s="306"/>
      <c r="B3" s="306"/>
    </row>
    <row r="4" spans="1:14" s="33" customFormat="1" ht="14.25"/>
    <row r="5" spans="1:14" s="97" customFormat="1" ht="12"/>
    <row r="6" spans="1:14" s="97" customFormat="1" ht="12">
      <c r="A6" s="98"/>
      <c r="C6" s="99"/>
      <c r="D6" s="99"/>
      <c r="E6" s="99"/>
      <c r="F6" s="99"/>
      <c r="G6" s="99"/>
      <c r="H6" s="99"/>
      <c r="J6" s="99"/>
      <c r="K6" s="99" t="s">
        <v>98</v>
      </c>
    </row>
    <row r="7" spans="1:14" s="97" customFormat="1" ht="12">
      <c r="A7" s="318"/>
      <c r="B7" s="318"/>
      <c r="C7" s="318"/>
      <c r="D7" s="318"/>
      <c r="E7" s="318"/>
      <c r="F7" s="318"/>
      <c r="G7" s="318"/>
      <c r="H7" s="318"/>
      <c r="I7" s="318"/>
      <c r="J7" s="318"/>
    </row>
    <row r="8" spans="1:14" s="101" customFormat="1" ht="12">
      <c r="A8" s="100"/>
      <c r="B8" s="319" t="s">
        <v>0</v>
      </c>
      <c r="C8" s="319"/>
      <c r="D8" s="319"/>
      <c r="E8" s="319"/>
      <c r="F8" s="319"/>
      <c r="G8" s="319"/>
      <c r="H8" s="319"/>
      <c r="I8" s="319"/>
      <c r="J8" s="319"/>
      <c r="K8" s="100"/>
    </row>
    <row r="9" spans="1:14" s="101" customFormat="1" ht="12"/>
    <row r="10" spans="1:14" s="101" customFormat="1" ht="12">
      <c r="A10" s="320" t="s">
        <v>74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1:14" s="101" customFormat="1" ht="12"/>
    <row r="12" spans="1:14" s="101" customFormat="1" ht="81.75" customHeight="1">
      <c r="A12" s="102" t="s">
        <v>1</v>
      </c>
      <c r="B12" s="102" t="s">
        <v>34</v>
      </c>
      <c r="C12" s="102" t="s">
        <v>35</v>
      </c>
      <c r="D12" s="102" t="s">
        <v>26</v>
      </c>
      <c r="E12" s="102" t="s">
        <v>36</v>
      </c>
      <c r="F12" s="103" t="s">
        <v>37</v>
      </c>
      <c r="G12" s="103" t="s">
        <v>38</v>
      </c>
      <c r="H12" s="103" t="s">
        <v>29</v>
      </c>
      <c r="I12" s="104" t="s">
        <v>39</v>
      </c>
      <c r="J12" s="103" t="s">
        <v>40</v>
      </c>
      <c r="K12" s="103" t="s">
        <v>41</v>
      </c>
      <c r="L12" s="102" t="s">
        <v>42</v>
      </c>
      <c r="M12" s="105" t="s">
        <v>85</v>
      </c>
      <c r="N12" s="102" t="s">
        <v>51</v>
      </c>
    </row>
    <row r="13" spans="1:14" s="101" customFormat="1" ht="15.75" customHeight="1">
      <c r="A13" s="123">
        <v>1</v>
      </c>
      <c r="B13" s="124">
        <v>2</v>
      </c>
      <c r="C13" s="123">
        <v>3</v>
      </c>
      <c r="D13" s="123">
        <v>4</v>
      </c>
      <c r="E13" s="123">
        <v>5</v>
      </c>
      <c r="F13" s="123">
        <v>6</v>
      </c>
      <c r="G13" s="123" t="s">
        <v>103</v>
      </c>
      <c r="H13" s="123">
        <v>8</v>
      </c>
      <c r="I13" s="123" t="s">
        <v>104</v>
      </c>
      <c r="J13" s="123" t="s">
        <v>105</v>
      </c>
      <c r="K13" s="123" t="s">
        <v>106</v>
      </c>
      <c r="L13" s="125">
        <v>12</v>
      </c>
      <c r="M13" s="125">
        <v>13</v>
      </c>
      <c r="N13" s="125">
        <v>14</v>
      </c>
    </row>
    <row r="14" spans="1:14" s="101" customFormat="1" ht="24">
      <c r="A14" s="106">
        <v>1</v>
      </c>
      <c r="B14" s="107" t="s">
        <v>43</v>
      </c>
      <c r="C14" s="107" t="s">
        <v>86</v>
      </c>
      <c r="D14" s="108" t="s">
        <v>44</v>
      </c>
      <c r="E14" s="108">
        <v>3500</v>
      </c>
      <c r="F14" s="109"/>
      <c r="G14" s="110">
        <f>F14*E14</f>
        <v>0</v>
      </c>
      <c r="H14" s="111">
        <v>0.08</v>
      </c>
      <c r="I14" s="112">
        <f>K14-G14</f>
        <v>0</v>
      </c>
      <c r="J14" s="110">
        <f>F14*1.08</f>
        <v>0</v>
      </c>
      <c r="K14" s="113">
        <f>J14*E14</f>
        <v>0</v>
      </c>
      <c r="L14" s="114"/>
      <c r="M14" s="115"/>
      <c r="N14" s="116"/>
    </row>
    <row r="15" spans="1:14" s="101" customFormat="1" ht="36">
      <c r="A15" s="106">
        <v>2</v>
      </c>
      <c r="B15" s="107" t="s">
        <v>43</v>
      </c>
      <c r="C15" s="107" t="s">
        <v>89</v>
      </c>
      <c r="D15" s="108" t="s">
        <v>44</v>
      </c>
      <c r="E15" s="108">
        <v>4180</v>
      </c>
      <c r="F15" s="109"/>
      <c r="G15" s="110">
        <f t="shared" ref="G15:G19" si="0">F15*E15</f>
        <v>0</v>
      </c>
      <c r="H15" s="111">
        <v>0.08</v>
      </c>
      <c r="I15" s="112">
        <f t="shared" ref="I15:I19" si="1">K15-G15</f>
        <v>0</v>
      </c>
      <c r="J15" s="110">
        <f t="shared" ref="J15:J19" si="2">F15*1.08</f>
        <v>0</v>
      </c>
      <c r="K15" s="113">
        <f t="shared" ref="K15:K19" si="3">J15*E15</f>
        <v>0</v>
      </c>
      <c r="L15" s="114"/>
      <c r="M15" s="115"/>
      <c r="N15" s="116"/>
    </row>
    <row r="16" spans="1:14" s="101" customFormat="1" ht="36">
      <c r="A16" s="106">
        <v>3</v>
      </c>
      <c r="B16" s="107" t="s">
        <v>45</v>
      </c>
      <c r="C16" s="107" t="s">
        <v>86</v>
      </c>
      <c r="D16" s="108" t="s">
        <v>44</v>
      </c>
      <c r="E16" s="108">
        <v>930</v>
      </c>
      <c r="F16" s="109"/>
      <c r="G16" s="110">
        <f t="shared" si="0"/>
        <v>0</v>
      </c>
      <c r="H16" s="111">
        <v>0.08</v>
      </c>
      <c r="I16" s="112">
        <f t="shared" si="1"/>
        <v>0</v>
      </c>
      <c r="J16" s="110">
        <f t="shared" si="2"/>
        <v>0</v>
      </c>
      <c r="K16" s="113">
        <f t="shared" si="3"/>
        <v>0</v>
      </c>
      <c r="L16" s="114"/>
      <c r="M16" s="115"/>
      <c r="N16" s="116"/>
    </row>
    <row r="17" spans="1:14" s="101" customFormat="1" ht="36">
      <c r="A17" s="106">
        <v>4</v>
      </c>
      <c r="B17" s="107" t="s">
        <v>71</v>
      </c>
      <c r="C17" s="107" t="s">
        <v>86</v>
      </c>
      <c r="D17" s="108" t="s">
        <v>44</v>
      </c>
      <c r="E17" s="117">
        <v>110</v>
      </c>
      <c r="F17" s="118"/>
      <c r="G17" s="110">
        <f t="shared" si="0"/>
        <v>0</v>
      </c>
      <c r="H17" s="111">
        <v>0.08</v>
      </c>
      <c r="I17" s="112">
        <f t="shared" si="1"/>
        <v>0</v>
      </c>
      <c r="J17" s="110">
        <f t="shared" si="2"/>
        <v>0</v>
      </c>
      <c r="K17" s="113">
        <f t="shared" si="3"/>
        <v>0</v>
      </c>
      <c r="L17" s="119"/>
      <c r="M17" s="115"/>
      <c r="N17" s="120"/>
    </row>
    <row r="18" spans="1:14" s="101" customFormat="1" ht="36">
      <c r="A18" s="106">
        <v>5</v>
      </c>
      <c r="B18" s="107" t="s">
        <v>45</v>
      </c>
      <c r="C18" s="107" t="s">
        <v>87</v>
      </c>
      <c r="D18" s="108" t="s">
        <v>44</v>
      </c>
      <c r="E18" s="108">
        <v>370</v>
      </c>
      <c r="F18" s="109"/>
      <c r="G18" s="110">
        <f t="shared" si="0"/>
        <v>0</v>
      </c>
      <c r="H18" s="111">
        <v>0.08</v>
      </c>
      <c r="I18" s="112">
        <f t="shared" si="1"/>
        <v>0</v>
      </c>
      <c r="J18" s="110">
        <f t="shared" si="2"/>
        <v>0</v>
      </c>
      <c r="K18" s="113">
        <f t="shared" si="3"/>
        <v>0</v>
      </c>
      <c r="L18" s="114"/>
      <c r="M18" s="115"/>
      <c r="N18" s="116"/>
    </row>
    <row r="19" spans="1:14" s="101" customFormat="1" ht="36">
      <c r="A19" s="106">
        <v>6</v>
      </c>
      <c r="B19" s="107" t="s">
        <v>45</v>
      </c>
      <c r="C19" s="107" t="s">
        <v>88</v>
      </c>
      <c r="D19" s="108" t="s">
        <v>44</v>
      </c>
      <c r="E19" s="108">
        <v>1830</v>
      </c>
      <c r="F19" s="109"/>
      <c r="G19" s="110">
        <f t="shared" si="0"/>
        <v>0</v>
      </c>
      <c r="H19" s="111">
        <v>0.08</v>
      </c>
      <c r="I19" s="112">
        <f t="shared" si="1"/>
        <v>0</v>
      </c>
      <c r="J19" s="110">
        <f t="shared" si="2"/>
        <v>0</v>
      </c>
      <c r="K19" s="113">
        <f t="shared" si="3"/>
        <v>0</v>
      </c>
      <c r="L19" s="114"/>
      <c r="M19" s="115"/>
      <c r="N19" s="116"/>
    </row>
    <row r="20" spans="1:14" s="101" customFormat="1" ht="12.75">
      <c r="A20" s="321" t="s">
        <v>46</v>
      </c>
      <c r="B20" s="321"/>
      <c r="C20" s="321"/>
      <c r="D20" s="321"/>
      <c r="E20" s="321"/>
      <c r="F20" s="321"/>
      <c r="G20" s="121">
        <f>SUM(G14:G19)</f>
        <v>0</v>
      </c>
      <c r="H20" s="92"/>
      <c r="I20" s="122">
        <f>SUM(I14:I19)</f>
        <v>0</v>
      </c>
      <c r="J20" s="92"/>
      <c r="K20" s="121">
        <f>SUM(K14:K19)</f>
        <v>0</v>
      </c>
      <c r="L20" s="92"/>
      <c r="M20" s="92"/>
      <c r="N20" s="92"/>
    </row>
  </sheetData>
  <mergeCells count="5">
    <mergeCell ref="A2:B3"/>
    <mergeCell ref="A7:J7"/>
    <mergeCell ref="B8:J8"/>
    <mergeCell ref="A10:N10"/>
    <mergeCell ref="A20:F20"/>
  </mergeCells>
  <phoneticPr fontId="26" type="noConversion"/>
  <pageMargins left="0.7" right="0.7" top="0.75" bottom="0.75" header="0.3" footer="0.3"/>
  <pageSetup paperSize="9"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29122-5D7E-4809-9ECE-9DF874A70475}">
  <sheetPr>
    <pageSetUpPr fitToPage="1"/>
  </sheetPr>
  <dimension ref="A1:P17"/>
  <sheetViews>
    <sheetView workbookViewId="0">
      <selection activeCell="E14" sqref="E14"/>
    </sheetView>
  </sheetViews>
  <sheetFormatPr defaultRowHeight="14.25"/>
  <cols>
    <col min="1" max="1" width="6" style="1" customWidth="1"/>
    <col min="2" max="2" width="32.5703125" style="1" customWidth="1"/>
    <col min="3" max="5" width="9.140625" style="1"/>
    <col min="6" max="6" width="11.28515625" style="1" customWidth="1"/>
    <col min="7" max="8" width="9.140625" style="1"/>
    <col min="9" max="9" width="13.5703125" style="1" customWidth="1"/>
    <col min="10" max="10" width="9.85546875" style="1" customWidth="1"/>
    <col min="11" max="11" width="10.7109375" style="1" customWidth="1"/>
    <col min="12" max="12" width="10.5703125" style="1" customWidth="1"/>
    <col min="13" max="16384" width="9.140625" style="1"/>
  </cols>
  <sheetData>
    <row r="1" spans="1:16" customFormat="1" ht="15">
      <c r="A1" s="7"/>
      <c r="B1" s="7"/>
      <c r="C1" s="7"/>
      <c r="D1" s="7"/>
      <c r="E1" s="7"/>
      <c r="F1" s="7"/>
      <c r="G1" s="7"/>
      <c r="H1" s="7"/>
      <c r="I1" s="8"/>
      <c r="J1" s="7"/>
      <c r="K1" s="7"/>
    </row>
    <row r="2" spans="1:16" s="33" customFormat="1">
      <c r="A2" s="322" t="s">
        <v>97</v>
      </c>
      <c r="B2" s="322"/>
    </row>
    <row r="3" spans="1:16" s="33" customFormat="1">
      <c r="A3" s="322"/>
      <c r="B3" s="322"/>
    </row>
    <row r="4" spans="1:16" s="33" customFormat="1"/>
    <row r="5" spans="1:16" s="33" customFormat="1"/>
    <row r="6" spans="1:16" s="33" customFormat="1">
      <c r="A6" s="34"/>
      <c r="C6" s="35"/>
      <c r="D6" s="35"/>
      <c r="E6" s="35"/>
      <c r="F6" s="35"/>
      <c r="G6" s="35"/>
      <c r="H6" s="35"/>
      <c r="J6" s="35"/>
      <c r="K6" s="297" t="s">
        <v>152</v>
      </c>
    </row>
    <row r="7" spans="1:16" s="33" customFormat="1">
      <c r="A7" s="307"/>
      <c r="B7" s="307"/>
      <c r="C7" s="307"/>
      <c r="D7" s="307"/>
      <c r="E7" s="307"/>
      <c r="F7" s="307"/>
      <c r="G7" s="307"/>
      <c r="H7" s="307"/>
      <c r="I7" s="307"/>
      <c r="J7" s="307"/>
    </row>
    <row r="8" spans="1:16" s="43" customFormat="1">
      <c r="A8" s="8"/>
      <c r="B8" s="308" t="s">
        <v>0</v>
      </c>
      <c r="C8" s="308"/>
      <c r="D8" s="308"/>
      <c r="E8" s="308"/>
      <c r="F8" s="308"/>
      <c r="G8" s="308"/>
      <c r="H8" s="308"/>
      <c r="I8" s="308"/>
      <c r="J8" s="308"/>
      <c r="K8" s="8"/>
    </row>
    <row r="9" spans="1:16" s="43" customFormat="1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</row>
    <row r="10" spans="1:16" s="43" customFormat="1">
      <c r="A10" s="323" t="s">
        <v>67</v>
      </c>
      <c r="B10" s="323"/>
      <c r="C10" s="323"/>
      <c r="D10" s="323"/>
      <c r="E10" s="323"/>
      <c r="F10" s="323"/>
      <c r="G10" s="323"/>
      <c r="H10" s="323"/>
      <c r="I10" s="323"/>
      <c r="J10" s="323"/>
      <c r="K10" s="127"/>
    </row>
    <row r="11" spans="1:16" s="43" customFormat="1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</row>
    <row r="12" spans="1:16" s="43" customFormat="1" ht="42">
      <c r="A12" s="128" t="s">
        <v>1</v>
      </c>
      <c r="B12" s="128" t="s">
        <v>91</v>
      </c>
      <c r="C12" s="129" t="s">
        <v>3</v>
      </c>
      <c r="D12" s="129" t="s">
        <v>48</v>
      </c>
      <c r="E12" s="129" t="s">
        <v>49</v>
      </c>
      <c r="F12" s="129" t="s">
        <v>107</v>
      </c>
      <c r="G12" s="129" t="s">
        <v>7</v>
      </c>
      <c r="H12" s="129" t="s">
        <v>50</v>
      </c>
      <c r="I12" s="129" t="s">
        <v>108</v>
      </c>
      <c r="J12" s="129" t="s">
        <v>10</v>
      </c>
      <c r="K12" s="129" t="s">
        <v>21</v>
      </c>
      <c r="L12" s="129" t="s">
        <v>90</v>
      </c>
    </row>
    <row r="13" spans="1:16" s="43" customFormat="1">
      <c r="A13" s="38">
        <v>1</v>
      </c>
      <c r="B13" s="39">
        <v>2</v>
      </c>
      <c r="C13" s="38">
        <v>3</v>
      </c>
      <c r="D13" s="38">
        <v>4</v>
      </c>
      <c r="E13" s="38">
        <v>5</v>
      </c>
      <c r="F13" s="38" t="s">
        <v>109</v>
      </c>
      <c r="G13" s="38">
        <v>7</v>
      </c>
      <c r="H13" s="38" t="s">
        <v>100</v>
      </c>
      <c r="I13" s="38" t="s">
        <v>102</v>
      </c>
      <c r="J13" s="38">
        <v>10</v>
      </c>
      <c r="K13" s="38">
        <v>11</v>
      </c>
      <c r="L13" s="40">
        <v>12</v>
      </c>
    </row>
    <row r="14" spans="1:16" s="43" customFormat="1" ht="213" customHeight="1">
      <c r="A14" s="130">
        <v>1</v>
      </c>
      <c r="B14" s="131" t="s">
        <v>155</v>
      </c>
      <c r="C14" s="132" t="s">
        <v>76</v>
      </c>
      <c r="D14" s="133">
        <v>9500</v>
      </c>
      <c r="E14" s="134"/>
      <c r="F14" s="134">
        <f>SUM(D14*E14)</f>
        <v>0</v>
      </c>
      <c r="G14" s="135">
        <v>0.08</v>
      </c>
      <c r="H14" s="134">
        <f>SUM(E14*1.08)</f>
        <v>0</v>
      </c>
      <c r="I14" s="136">
        <f>H14*D14</f>
        <v>0</v>
      </c>
      <c r="J14" s="137"/>
      <c r="K14" s="137"/>
      <c r="L14" s="138"/>
      <c r="P14" s="139"/>
    </row>
    <row r="15" spans="1:16" s="101" customFormat="1">
      <c r="A15" s="140"/>
      <c r="B15" s="324" t="s">
        <v>52</v>
      </c>
      <c r="C15" s="324"/>
      <c r="D15" s="324"/>
      <c r="E15" s="325"/>
      <c r="F15" s="141">
        <f>SUM(F14:F14)</f>
        <v>0</v>
      </c>
      <c r="G15" s="92"/>
      <c r="H15" s="92"/>
      <c r="I15" s="142">
        <f>SUM(I14)</f>
        <v>0</v>
      </c>
      <c r="J15" s="92"/>
      <c r="K15" s="92"/>
      <c r="L15" s="92"/>
      <c r="P15" s="143"/>
    </row>
    <row r="16" spans="1:16" ht="15">
      <c r="K16" s="18"/>
      <c r="P16" s="32"/>
    </row>
    <row r="17" ht="14.25" customHeight="1"/>
  </sheetData>
  <mergeCells count="5">
    <mergeCell ref="A2:B3"/>
    <mergeCell ref="A7:J7"/>
    <mergeCell ref="B8:J8"/>
    <mergeCell ref="A10:J10"/>
    <mergeCell ref="B15:E15"/>
  </mergeCells>
  <pageMargins left="0.7" right="0.7" top="0.75" bottom="0.75" header="0.3" footer="0.3"/>
  <pageSetup paperSize="9" scale="9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4FDCD-5575-4286-892F-5FA95A174C3A}">
  <sheetPr>
    <pageSetUpPr fitToPage="1"/>
  </sheetPr>
  <dimension ref="A1:M24"/>
  <sheetViews>
    <sheetView workbookViewId="0">
      <selection activeCell="B6" sqref="B6"/>
    </sheetView>
  </sheetViews>
  <sheetFormatPr defaultRowHeight="14.25"/>
  <cols>
    <col min="1" max="1" width="5.140625" style="1" customWidth="1"/>
    <col min="2" max="2" width="24.140625" style="1" customWidth="1"/>
    <col min="3" max="3" width="12.5703125" style="1" customWidth="1"/>
    <col min="4" max="6" width="9.28515625" style="1" bestFit="1" customWidth="1"/>
    <col min="7" max="7" width="9.42578125" style="1" bestFit="1" customWidth="1"/>
    <col min="8" max="8" width="9.28515625" style="1" bestFit="1" customWidth="1"/>
    <col min="9" max="9" width="18" style="1" customWidth="1"/>
    <col min="10" max="10" width="9.140625" style="1"/>
    <col min="11" max="11" width="9.85546875" style="1" customWidth="1"/>
    <col min="12" max="12" width="12.42578125" style="1" customWidth="1"/>
    <col min="13" max="16384" width="9.140625" style="1"/>
  </cols>
  <sheetData>
    <row r="1" spans="1:13" s="145" customFormat="1" ht="1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3" s="146" customFormat="1" ht="15">
      <c r="A2" s="331" t="s">
        <v>97</v>
      </c>
      <c r="B2" s="331"/>
    </row>
    <row r="3" spans="1:13" s="146" customFormat="1" ht="15">
      <c r="A3" s="331"/>
      <c r="B3" s="331"/>
    </row>
    <row r="4" spans="1:13" s="146" customFormat="1" ht="15"/>
    <row r="5" spans="1:13" s="146" customFormat="1" ht="15"/>
    <row r="6" spans="1:13" s="146" customFormat="1" ht="15">
      <c r="A6" s="147"/>
      <c r="C6" s="148"/>
      <c r="D6" s="148"/>
      <c r="E6" s="148"/>
      <c r="F6" s="148"/>
      <c r="G6" s="148"/>
      <c r="H6" s="148"/>
      <c r="J6" s="148"/>
      <c r="K6" s="298" t="s">
        <v>159</v>
      </c>
    </row>
    <row r="7" spans="1:13" s="146" customFormat="1" ht="15" customHeight="1">
      <c r="A7" s="147"/>
      <c r="B7" s="332" t="s">
        <v>158</v>
      </c>
      <c r="C7" s="332"/>
      <c r="D7" s="332"/>
      <c r="E7" s="332"/>
      <c r="F7" s="332"/>
      <c r="G7" s="332"/>
      <c r="H7" s="332"/>
      <c r="J7" s="148"/>
      <c r="K7" s="148"/>
    </row>
    <row r="8" spans="1:13" s="145" customFormat="1" ht="15">
      <c r="A8" s="326" t="s">
        <v>66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149"/>
    </row>
    <row r="9" spans="1:13" s="145" customFormat="1" ht="15">
      <c r="A9" s="327"/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spans="1:13" s="145" customFormat="1" ht="33.75">
      <c r="A10" s="150" t="s">
        <v>1</v>
      </c>
      <c r="B10" s="150" t="s">
        <v>53</v>
      </c>
      <c r="C10" s="151" t="s">
        <v>3</v>
      </c>
      <c r="D10" s="151" t="s">
        <v>4</v>
      </c>
      <c r="E10" s="151" t="s">
        <v>54</v>
      </c>
      <c r="F10" s="151" t="s">
        <v>55</v>
      </c>
      <c r="G10" s="151" t="s">
        <v>6</v>
      </c>
      <c r="H10" s="151" t="s">
        <v>7</v>
      </c>
      <c r="I10" s="151" t="s">
        <v>9</v>
      </c>
      <c r="J10" s="152" t="s">
        <v>56</v>
      </c>
      <c r="K10" s="152" t="s">
        <v>21</v>
      </c>
      <c r="L10" s="152" t="s">
        <v>11</v>
      </c>
    </row>
    <row r="11" spans="1:13" s="145" customFormat="1" ht="15">
      <c r="A11" s="153">
        <v>1</v>
      </c>
      <c r="B11" s="154">
        <v>2</v>
      </c>
      <c r="C11" s="153">
        <v>3</v>
      </c>
      <c r="D11" s="153">
        <v>4</v>
      </c>
      <c r="E11" s="153">
        <v>5</v>
      </c>
      <c r="F11" s="153" t="s">
        <v>110</v>
      </c>
      <c r="G11" s="153" t="s">
        <v>111</v>
      </c>
      <c r="H11" s="153">
        <v>8</v>
      </c>
      <c r="I11" s="153" t="s">
        <v>112</v>
      </c>
      <c r="J11" s="153">
        <v>10</v>
      </c>
      <c r="K11" s="153">
        <v>11</v>
      </c>
      <c r="L11" s="155">
        <v>12</v>
      </c>
    </row>
    <row r="12" spans="1:13" s="145" customFormat="1" ht="188.25" customHeight="1">
      <c r="A12" s="156">
        <v>1</v>
      </c>
      <c r="B12" s="157" t="s">
        <v>157</v>
      </c>
      <c r="C12" s="158" t="s">
        <v>57</v>
      </c>
      <c r="D12" s="159">
        <v>1110</v>
      </c>
      <c r="E12" s="160"/>
      <c r="F12" s="160">
        <f>(E12*1.08)</f>
        <v>0</v>
      </c>
      <c r="G12" s="160">
        <f>SUM(D12*E12)</f>
        <v>0</v>
      </c>
      <c r="H12" s="161">
        <v>0.08</v>
      </c>
      <c r="I12" s="160">
        <f>SUM(D12*F12)</f>
        <v>0</v>
      </c>
      <c r="J12" s="160"/>
      <c r="K12" s="162"/>
      <c r="L12" s="163"/>
    </row>
    <row r="13" spans="1:13" s="145" customFormat="1" ht="15">
      <c r="A13" s="164">
        <v>2</v>
      </c>
      <c r="B13" s="328" t="s">
        <v>52</v>
      </c>
      <c r="C13" s="329"/>
      <c r="D13" s="329"/>
      <c r="E13" s="329"/>
      <c r="F13" s="330"/>
      <c r="G13" s="165">
        <f>SUM(G12)</f>
        <v>0</v>
      </c>
      <c r="H13" s="166"/>
      <c r="I13" s="167">
        <f>SUM(I12)</f>
        <v>0</v>
      </c>
      <c r="J13" s="166"/>
      <c r="K13" s="166"/>
      <c r="L13" s="166"/>
    </row>
    <row r="15" spans="1:13" hidden="1"/>
    <row r="16" spans="1:13" hidden="1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hidden="1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hidden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idden="1">
      <c r="A19" s="19"/>
      <c r="B19" s="19"/>
      <c r="C19" s="19"/>
      <c r="D19" s="19"/>
      <c r="E19" s="23"/>
      <c r="F19" s="19"/>
      <c r="G19" s="19"/>
      <c r="H19" s="19"/>
      <c r="I19" s="19"/>
      <c r="J19" s="19"/>
      <c r="K19" s="19"/>
    </row>
    <row r="20" spans="1:11" hidden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idden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hidden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 hidden="1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hidden="1"/>
  </sheetData>
  <mergeCells count="5">
    <mergeCell ref="A8:L8"/>
    <mergeCell ref="A9:K9"/>
    <mergeCell ref="B13:F13"/>
    <mergeCell ref="A2:B3"/>
    <mergeCell ref="B7:H7"/>
  </mergeCells>
  <pageMargins left="0.7" right="0.7" top="0.75" bottom="0.75" header="0.3" footer="0.3"/>
  <pageSetup paperSize="9" scale="9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9815E-FA9C-4D55-A152-D50B770FCE31}">
  <sheetPr>
    <pageSetUpPr fitToPage="1"/>
  </sheetPr>
  <dimension ref="A1:M19"/>
  <sheetViews>
    <sheetView topLeftCell="A7" workbookViewId="0">
      <selection activeCell="B13" sqref="B13"/>
    </sheetView>
  </sheetViews>
  <sheetFormatPr defaultRowHeight="14.25"/>
  <cols>
    <col min="1" max="1" width="5.5703125" style="1" customWidth="1"/>
    <col min="2" max="2" width="70.140625" style="1" customWidth="1"/>
    <col min="3" max="3" width="6.140625" style="1" customWidth="1"/>
    <col min="4" max="4" width="6.85546875" style="1" customWidth="1"/>
    <col min="5" max="5" width="9.140625" style="1"/>
    <col min="6" max="6" width="12.140625" style="1" customWidth="1"/>
    <col min="7" max="8" width="9.140625" style="1"/>
    <col min="9" max="9" width="11.140625" style="1" customWidth="1"/>
    <col min="10" max="10" width="11" style="1" customWidth="1"/>
    <col min="11" max="11" width="9.140625" style="1"/>
    <col min="12" max="12" width="10.140625" style="1" customWidth="1"/>
    <col min="13" max="13" width="13.28515625" style="1" customWidth="1"/>
    <col min="14" max="255" width="9.140625" style="1"/>
    <col min="256" max="256" width="5.5703125" style="1" customWidth="1"/>
    <col min="257" max="257" width="26.28515625" style="1" customWidth="1"/>
    <col min="258" max="258" width="4.7109375" style="1" customWidth="1"/>
    <col min="259" max="259" width="6.85546875" style="1" customWidth="1"/>
    <col min="260" max="260" width="9.140625" style="1"/>
    <col min="261" max="261" width="12.140625" style="1" customWidth="1"/>
    <col min="262" max="263" width="9.140625" style="1"/>
    <col min="264" max="264" width="11.140625" style="1" customWidth="1"/>
    <col min="265" max="265" width="11" style="1" customWidth="1"/>
    <col min="266" max="511" width="9.140625" style="1"/>
    <col min="512" max="512" width="5.5703125" style="1" customWidth="1"/>
    <col min="513" max="513" width="26.28515625" style="1" customWidth="1"/>
    <col min="514" max="514" width="4.7109375" style="1" customWidth="1"/>
    <col min="515" max="515" width="6.85546875" style="1" customWidth="1"/>
    <col min="516" max="516" width="9.140625" style="1"/>
    <col min="517" max="517" width="12.140625" style="1" customWidth="1"/>
    <col min="518" max="519" width="9.140625" style="1"/>
    <col min="520" max="520" width="11.140625" style="1" customWidth="1"/>
    <col min="521" max="521" width="11" style="1" customWidth="1"/>
    <col min="522" max="767" width="9.140625" style="1"/>
    <col min="768" max="768" width="5.5703125" style="1" customWidth="1"/>
    <col min="769" max="769" width="26.28515625" style="1" customWidth="1"/>
    <col min="770" max="770" width="4.7109375" style="1" customWidth="1"/>
    <col min="771" max="771" width="6.85546875" style="1" customWidth="1"/>
    <col min="772" max="772" width="9.140625" style="1"/>
    <col min="773" max="773" width="12.140625" style="1" customWidth="1"/>
    <col min="774" max="775" width="9.140625" style="1"/>
    <col min="776" max="776" width="11.140625" style="1" customWidth="1"/>
    <col min="777" max="777" width="11" style="1" customWidth="1"/>
    <col min="778" max="1023" width="9.140625" style="1"/>
    <col min="1024" max="1024" width="5.5703125" style="1" customWidth="1"/>
    <col min="1025" max="1025" width="26.28515625" style="1" customWidth="1"/>
    <col min="1026" max="1026" width="4.7109375" style="1" customWidth="1"/>
    <col min="1027" max="1027" width="6.85546875" style="1" customWidth="1"/>
    <col min="1028" max="1028" width="9.140625" style="1"/>
    <col min="1029" max="1029" width="12.140625" style="1" customWidth="1"/>
    <col min="1030" max="1031" width="9.140625" style="1"/>
    <col min="1032" max="1032" width="11.140625" style="1" customWidth="1"/>
    <col min="1033" max="1033" width="11" style="1" customWidth="1"/>
    <col min="1034" max="1279" width="9.140625" style="1"/>
    <col min="1280" max="1280" width="5.5703125" style="1" customWidth="1"/>
    <col min="1281" max="1281" width="26.28515625" style="1" customWidth="1"/>
    <col min="1282" max="1282" width="4.7109375" style="1" customWidth="1"/>
    <col min="1283" max="1283" width="6.85546875" style="1" customWidth="1"/>
    <col min="1284" max="1284" width="9.140625" style="1"/>
    <col min="1285" max="1285" width="12.140625" style="1" customWidth="1"/>
    <col min="1286" max="1287" width="9.140625" style="1"/>
    <col min="1288" max="1288" width="11.140625" style="1" customWidth="1"/>
    <col min="1289" max="1289" width="11" style="1" customWidth="1"/>
    <col min="1290" max="1535" width="9.140625" style="1"/>
    <col min="1536" max="1536" width="5.5703125" style="1" customWidth="1"/>
    <col min="1537" max="1537" width="26.28515625" style="1" customWidth="1"/>
    <col min="1538" max="1538" width="4.7109375" style="1" customWidth="1"/>
    <col min="1539" max="1539" width="6.85546875" style="1" customWidth="1"/>
    <col min="1540" max="1540" width="9.140625" style="1"/>
    <col min="1541" max="1541" width="12.140625" style="1" customWidth="1"/>
    <col min="1542" max="1543" width="9.140625" style="1"/>
    <col min="1544" max="1544" width="11.140625" style="1" customWidth="1"/>
    <col min="1545" max="1545" width="11" style="1" customWidth="1"/>
    <col min="1546" max="1791" width="9.140625" style="1"/>
    <col min="1792" max="1792" width="5.5703125" style="1" customWidth="1"/>
    <col min="1793" max="1793" width="26.28515625" style="1" customWidth="1"/>
    <col min="1794" max="1794" width="4.7109375" style="1" customWidth="1"/>
    <col min="1795" max="1795" width="6.85546875" style="1" customWidth="1"/>
    <col min="1796" max="1796" width="9.140625" style="1"/>
    <col min="1797" max="1797" width="12.140625" style="1" customWidth="1"/>
    <col min="1798" max="1799" width="9.140625" style="1"/>
    <col min="1800" max="1800" width="11.140625" style="1" customWidth="1"/>
    <col min="1801" max="1801" width="11" style="1" customWidth="1"/>
    <col min="1802" max="2047" width="9.140625" style="1"/>
    <col min="2048" max="2048" width="5.5703125" style="1" customWidth="1"/>
    <col min="2049" max="2049" width="26.28515625" style="1" customWidth="1"/>
    <col min="2050" max="2050" width="4.7109375" style="1" customWidth="1"/>
    <col min="2051" max="2051" width="6.85546875" style="1" customWidth="1"/>
    <col min="2052" max="2052" width="9.140625" style="1"/>
    <col min="2053" max="2053" width="12.140625" style="1" customWidth="1"/>
    <col min="2054" max="2055" width="9.140625" style="1"/>
    <col min="2056" max="2056" width="11.140625" style="1" customWidth="1"/>
    <col min="2057" max="2057" width="11" style="1" customWidth="1"/>
    <col min="2058" max="2303" width="9.140625" style="1"/>
    <col min="2304" max="2304" width="5.5703125" style="1" customWidth="1"/>
    <col min="2305" max="2305" width="26.28515625" style="1" customWidth="1"/>
    <col min="2306" max="2306" width="4.7109375" style="1" customWidth="1"/>
    <col min="2307" max="2307" width="6.85546875" style="1" customWidth="1"/>
    <col min="2308" max="2308" width="9.140625" style="1"/>
    <col min="2309" max="2309" width="12.140625" style="1" customWidth="1"/>
    <col min="2310" max="2311" width="9.140625" style="1"/>
    <col min="2312" max="2312" width="11.140625" style="1" customWidth="1"/>
    <col min="2313" max="2313" width="11" style="1" customWidth="1"/>
    <col min="2314" max="2559" width="9.140625" style="1"/>
    <col min="2560" max="2560" width="5.5703125" style="1" customWidth="1"/>
    <col min="2561" max="2561" width="26.28515625" style="1" customWidth="1"/>
    <col min="2562" max="2562" width="4.7109375" style="1" customWidth="1"/>
    <col min="2563" max="2563" width="6.85546875" style="1" customWidth="1"/>
    <col min="2564" max="2564" width="9.140625" style="1"/>
    <col min="2565" max="2565" width="12.140625" style="1" customWidth="1"/>
    <col min="2566" max="2567" width="9.140625" style="1"/>
    <col min="2568" max="2568" width="11.140625" style="1" customWidth="1"/>
    <col min="2569" max="2569" width="11" style="1" customWidth="1"/>
    <col min="2570" max="2815" width="9.140625" style="1"/>
    <col min="2816" max="2816" width="5.5703125" style="1" customWidth="1"/>
    <col min="2817" max="2817" width="26.28515625" style="1" customWidth="1"/>
    <col min="2818" max="2818" width="4.7109375" style="1" customWidth="1"/>
    <col min="2819" max="2819" width="6.85546875" style="1" customWidth="1"/>
    <col min="2820" max="2820" width="9.140625" style="1"/>
    <col min="2821" max="2821" width="12.140625" style="1" customWidth="1"/>
    <col min="2822" max="2823" width="9.140625" style="1"/>
    <col min="2824" max="2824" width="11.140625" style="1" customWidth="1"/>
    <col min="2825" max="2825" width="11" style="1" customWidth="1"/>
    <col min="2826" max="3071" width="9.140625" style="1"/>
    <col min="3072" max="3072" width="5.5703125" style="1" customWidth="1"/>
    <col min="3073" max="3073" width="26.28515625" style="1" customWidth="1"/>
    <col min="3074" max="3074" width="4.7109375" style="1" customWidth="1"/>
    <col min="3075" max="3075" width="6.85546875" style="1" customWidth="1"/>
    <col min="3076" max="3076" width="9.140625" style="1"/>
    <col min="3077" max="3077" width="12.140625" style="1" customWidth="1"/>
    <col min="3078" max="3079" width="9.140625" style="1"/>
    <col min="3080" max="3080" width="11.140625" style="1" customWidth="1"/>
    <col min="3081" max="3081" width="11" style="1" customWidth="1"/>
    <col min="3082" max="3327" width="9.140625" style="1"/>
    <col min="3328" max="3328" width="5.5703125" style="1" customWidth="1"/>
    <col min="3329" max="3329" width="26.28515625" style="1" customWidth="1"/>
    <col min="3330" max="3330" width="4.7109375" style="1" customWidth="1"/>
    <col min="3331" max="3331" width="6.85546875" style="1" customWidth="1"/>
    <col min="3332" max="3332" width="9.140625" style="1"/>
    <col min="3333" max="3333" width="12.140625" style="1" customWidth="1"/>
    <col min="3334" max="3335" width="9.140625" style="1"/>
    <col min="3336" max="3336" width="11.140625" style="1" customWidth="1"/>
    <col min="3337" max="3337" width="11" style="1" customWidth="1"/>
    <col min="3338" max="3583" width="9.140625" style="1"/>
    <col min="3584" max="3584" width="5.5703125" style="1" customWidth="1"/>
    <col min="3585" max="3585" width="26.28515625" style="1" customWidth="1"/>
    <col min="3586" max="3586" width="4.7109375" style="1" customWidth="1"/>
    <col min="3587" max="3587" width="6.85546875" style="1" customWidth="1"/>
    <col min="3588" max="3588" width="9.140625" style="1"/>
    <col min="3589" max="3589" width="12.140625" style="1" customWidth="1"/>
    <col min="3590" max="3591" width="9.140625" style="1"/>
    <col min="3592" max="3592" width="11.140625" style="1" customWidth="1"/>
    <col min="3593" max="3593" width="11" style="1" customWidth="1"/>
    <col min="3594" max="3839" width="9.140625" style="1"/>
    <col min="3840" max="3840" width="5.5703125" style="1" customWidth="1"/>
    <col min="3841" max="3841" width="26.28515625" style="1" customWidth="1"/>
    <col min="3842" max="3842" width="4.7109375" style="1" customWidth="1"/>
    <col min="3843" max="3843" width="6.85546875" style="1" customWidth="1"/>
    <col min="3844" max="3844" width="9.140625" style="1"/>
    <col min="3845" max="3845" width="12.140625" style="1" customWidth="1"/>
    <col min="3846" max="3847" width="9.140625" style="1"/>
    <col min="3848" max="3848" width="11.140625" style="1" customWidth="1"/>
    <col min="3849" max="3849" width="11" style="1" customWidth="1"/>
    <col min="3850" max="4095" width="9.140625" style="1"/>
    <col min="4096" max="4096" width="5.5703125" style="1" customWidth="1"/>
    <col min="4097" max="4097" width="26.28515625" style="1" customWidth="1"/>
    <col min="4098" max="4098" width="4.7109375" style="1" customWidth="1"/>
    <col min="4099" max="4099" width="6.85546875" style="1" customWidth="1"/>
    <col min="4100" max="4100" width="9.140625" style="1"/>
    <col min="4101" max="4101" width="12.140625" style="1" customWidth="1"/>
    <col min="4102" max="4103" width="9.140625" style="1"/>
    <col min="4104" max="4104" width="11.140625" style="1" customWidth="1"/>
    <col min="4105" max="4105" width="11" style="1" customWidth="1"/>
    <col min="4106" max="4351" width="9.140625" style="1"/>
    <col min="4352" max="4352" width="5.5703125" style="1" customWidth="1"/>
    <col min="4353" max="4353" width="26.28515625" style="1" customWidth="1"/>
    <col min="4354" max="4354" width="4.7109375" style="1" customWidth="1"/>
    <col min="4355" max="4355" width="6.85546875" style="1" customWidth="1"/>
    <col min="4356" max="4356" width="9.140625" style="1"/>
    <col min="4357" max="4357" width="12.140625" style="1" customWidth="1"/>
    <col min="4358" max="4359" width="9.140625" style="1"/>
    <col min="4360" max="4360" width="11.140625" style="1" customWidth="1"/>
    <col min="4361" max="4361" width="11" style="1" customWidth="1"/>
    <col min="4362" max="4607" width="9.140625" style="1"/>
    <col min="4608" max="4608" width="5.5703125" style="1" customWidth="1"/>
    <col min="4609" max="4609" width="26.28515625" style="1" customWidth="1"/>
    <col min="4610" max="4610" width="4.7109375" style="1" customWidth="1"/>
    <col min="4611" max="4611" width="6.85546875" style="1" customWidth="1"/>
    <col min="4612" max="4612" width="9.140625" style="1"/>
    <col min="4613" max="4613" width="12.140625" style="1" customWidth="1"/>
    <col min="4614" max="4615" width="9.140625" style="1"/>
    <col min="4616" max="4616" width="11.140625" style="1" customWidth="1"/>
    <col min="4617" max="4617" width="11" style="1" customWidth="1"/>
    <col min="4618" max="4863" width="9.140625" style="1"/>
    <col min="4864" max="4864" width="5.5703125" style="1" customWidth="1"/>
    <col min="4865" max="4865" width="26.28515625" style="1" customWidth="1"/>
    <col min="4866" max="4866" width="4.7109375" style="1" customWidth="1"/>
    <col min="4867" max="4867" width="6.85546875" style="1" customWidth="1"/>
    <col min="4868" max="4868" width="9.140625" style="1"/>
    <col min="4869" max="4869" width="12.140625" style="1" customWidth="1"/>
    <col min="4870" max="4871" width="9.140625" style="1"/>
    <col min="4872" max="4872" width="11.140625" style="1" customWidth="1"/>
    <col min="4873" max="4873" width="11" style="1" customWidth="1"/>
    <col min="4874" max="5119" width="9.140625" style="1"/>
    <col min="5120" max="5120" width="5.5703125" style="1" customWidth="1"/>
    <col min="5121" max="5121" width="26.28515625" style="1" customWidth="1"/>
    <col min="5122" max="5122" width="4.7109375" style="1" customWidth="1"/>
    <col min="5123" max="5123" width="6.85546875" style="1" customWidth="1"/>
    <col min="5124" max="5124" width="9.140625" style="1"/>
    <col min="5125" max="5125" width="12.140625" style="1" customWidth="1"/>
    <col min="5126" max="5127" width="9.140625" style="1"/>
    <col min="5128" max="5128" width="11.140625" style="1" customWidth="1"/>
    <col min="5129" max="5129" width="11" style="1" customWidth="1"/>
    <col min="5130" max="5375" width="9.140625" style="1"/>
    <col min="5376" max="5376" width="5.5703125" style="1" customWidth="1"/>
    <col min="5377" max="5377" width="26.28515625" style="1" customWidth="1"/>
    <col min="5378" max="5378" width="4.7109375" style="1" customWidth="1"/>
    <col min="5379" max="5379" width="6.85546875" style="1" customWidth="1"/>
    <col min="5380" max="5380" width="9.140625" style="1"/>
    <col min="5381" max="5381" width="12.140625" style="1" customWidth="1"/>
    <col min="5382" max="5383" width="9.140625" style="1"/>
    <col min="5384" max="5384" width="11.140625" style="1" customWidth="1"/>
    <col min="5385" max="5385" width="11" style="1" customWidth="1"/>
    <col min="5386" max="5631" width="9.140625" style="1"/>
    <col min="5632" max="5632" width="5.5703125" style="1" customWidth="1"/>
    <col min="5633" max="5633" width="26.28515625" style="1" customWidth="1"/>
    <col min="5634" max="5634" width="4.7109375" style="1" customWidth="1"/>
    <col min="5635" max="5635" width="6.85546875" style="1" customWidth="1"/>
    <col min="5636" max="5636" width="9.140625" style="1"/>
    <col min="5637" max="5637" width="12.140625" style="1" customWidth="1"/>
    <col min="5638" max="5639" width="9.140625" style="1"/>
    <col min="5640" max="5640" width="11.140625" style="1" customWidth="1"/>
    <col min="5641" max="5641" width="11" style="1" customWidth="1"/>
    <col min="5642" max="5887" width="9.140625" style="1"/>
    <col min="5888" max="5888" width="5.5703125" style="1" customWidth="1"/>
    <col min="5889" max="5889" width="26.28515625" style="1" customWidth="1"/>
    <col min="5890" max="5890" width="4.7109375" style="1" customWidth="1"/>
    <col min="5891" max="5891" width="6.85546875" style="1" customWidth="1"/>
    <col min="5892" max="5892" width="9.140625" style="1"/>
    <col min="5893" max="5893" width="12.140625" style="1" customWidth="1"/>
    <col min="5894" max="5895" width="9.140625" style="1"/>
    <col min="5896" max="5896" width="11.140625" style="1" customWidth="1"/>
    <col min="5897" max="5897" width="11" style="1" customWidth="1"/>
    <col min="5898" max="6143" width="9.140625" style="1"/>
    <col min="6144" max="6144" width="5.5703125" style="1" customWidth="1"/>
    <col min="6145" max="6145" width="26.28515625" style="1" customWidth="1"/>
    <col min="6146" max="6146" width="4.7109375" style="1" customWidth="1"/>
    <col min="6147" max="6147" width="6.85546875" style="1" customWidth="1"/>
    <col min="6148" max="6148" width="9.140625" style="1"/>
    <col min="6149" max="6149" width="12.140625" style="1" customWidth="1"/>
    <col min="6150" max="6151" width="9.140625" style="1"/>
    <col min="6152" max="6152" width="11.140625" style="1" customWidth="1"/>
    <col min="6153" max="6153" width="11" style="1" customWidth="1"/>
    <col min="6154" max="6399" width="9.140625" style="1"/>
    <col min="6400" max="6400" width="5.5703125" style="1" customWidth="1"/>
    <col min="6401" max="6401" width="26.28515625" style="1" customWidth="1"/>
    <col min="6402" max="6402" width="4.7109375" style="1" customWidth="1"/>
    <col min="6403" max="6403" width="6.85546875" style="1" customWidth="1"/>
    <col min="6404" max="6404" width="9.140625" style="1"/>
    <col min="6405" max="6405" width="12.140625" style="1" customWidth="1"/>
    <col min="6406" max="6407" width="9.140625" style="1"/>
    <col min="6408" max="6408" width="11.140625" style="1" customWidth="1"/>
    <col min="6409" max="6409" width="11" style="1" customWidth="1"/>
    <col min="6410" max="6655" width="9.140625" style="1"/>
    <col min="6656" max="6656" width="5.5703125" style="1" customWidth="1"/>
    <col min="6657" max="6657" width="26.28515625" style="1" customWidth="1"/>
    <col min="6658" max="6658" width="4.7109375" style="1" customWidth="1"/>
    <col min="6659" max="6659" width="6.85546875" style="1" customWidth="1"/>
    <col min="6660" max="6660" width="9.140625" style="1"/>
    <col min="6661" max="6661" width="12.140625" style="1" customWidth="1"/>
    <col min="6662" max="6663" width="9.140625" style="1"/>
    <col min="6664" max="6664" width="11.140625" style="1" customWidth="1"/>
    <col min="6665" max="6665" width="11" style="1" customWidth="1"/>
    <col min="6666" max="6911" width="9.140625" style="1"/>
    <col min="6912" max="6912" width="5.5703125" style="1" customWidth="1"/>
    <col min="6913" max="6913" width="26.28515625" style="1" customWidth="1"/>
    <col min="6914" max="6914" width="4.7109375" style="1" customWidth="1"/>
    <col min="6915" max="6915" width="6.85546875" style="1" customWidth="1"/>
    <col min="6916" max="6916" width="9.140625" style="1"/>
    <col min="6917" max="6917" width="12.140625" style="1" customWidth="1"/>
    <col min="6918" max="6919" width="9.140625" style="1"/>
    <col min="6920" max="6920" width="11.140625" style="1" customWidth="1"/>
    <col min="6921" max="6921" width="11" style="1" customWidth="1"/>
    <col min="6922" max="7167" width="9.140625" style="1"/>
    <col min="7168" max="7168" width="5.5703125" style="1" customWidth="1"/>
    <col min="7169" max="7169" width="26.28515625" style="1" customWidth="1"/>
    <col min="7170" max="7170" width="4.7109375" style="1" customWidth="1"/>
    <col min="7171" max="7171" width="6.85546875" style="1" customWidth="1"/>
    <col min="7172" max="7172" width="9.140625" style="1"/>
    <col min="7173" max="7173" width="12.140625" style="1" customWidth="1"/>
    <col min="7174" max="7175" width="9.140625" style="1"/>
    <col min="7176" max="7176" width="11.140625" style="1" customWidth="1"/>
    <col min="7177" max="7177" width="11" style="1" customWidth="1"/>
    <col min="7178" max="7423" width="9.140625" style="1"/>
    <col min="7424" max="7424" width="5.5703125" style="1" customWidth="1"/>
    <col min="7425" max="7425" width="26.28515625" style="1" customWidth="1"/>
    <col min="7426" max="7426" width="4.7109375" style="1" customWidth="1"/>
    <col min="7427" max="7427" width="6.85546875" style="1" customWidth="1"/>
    <col min="7428" max="7428" width="9.140625" style="1"/>
    <col min="7429" max="7429" width="12.140625" style="1" customWidth="1"/>
    <col min="7430" max="7431" width="9.140625" style="1"/>
    <col min="7432" max="7432" width="11.140625" style="1" customWidth="1"/>
    <col min="7433" max="7433" width="11" style="1" customWidth="1"/>
    <col min="7434" max="7679" width="9.140625" style="1"/>
    <col min="7680" max="7680" width="5.5703125" style="1" customWidth="1"/>
    <col min="7681" max="7681" width="26.28515625" style="1" customWidth="1"/>
    <col min="7682" max="7682" width="4.7109375" style="1" customWidth="1"/>
    <col min="7683" max="7683" width="6.85546875" style="1" customWidth="1"/>
    <col min="7684" max="7684" width="9.140625" style="1"/>
    <col min="7685" max="7685" width="12.140625" style="1" customWidth="1"/>
    <col min="7686" max="7687" width="9.140625" style="1"/>
    <col min="7688" max="7688" width="11.140625" style="1" customWidth="1"/>
    <col min="7689" max="7689" width="11" style="1" customWidth="1"/>
    <col min="7690" max="7935" width="9.140625" style="1"/>
    <col min="7936" max="7936" width="5.5703125" style="1" customWidth="1"/>
    <col min="7937" max="7937" width="26.28515625" style="1" customWidth="1"/>
    <col min="7938" max="7938" width="4.7109375" style="1" customWidth="1"/>
    <col min="7939" max="7939" width="6.85546875" style="1" customWidth="1"/>
    <col min="7940" max="7940" width="9.140625" style="1"/>
    <col min="7941" max="7941" width="12.140625" style="1" customWidth="1"/>
    <col min="7942" max="7943" width="9.140625" style="1"/>
    <col min="7944" max="7944" width="11.140625" style="1" customWidth="1"/>
    <col min="7945" max="7945" width="11" style="1" customWidth="1"/>
    <col min="7946" max="8191" width="9.140625" style="1"/>
    <col min="8192" max="8192" width="5.5703125" style="1" customWidth="1"/>
    <col min="8193" max="8193" width="26.28515625" style="1" customWidth="1"/>
    <col min="8194" max="8194" width="4.7109375" style="1" customWidth="1"/>
    <col min="8195" max="8195" width="6.85546875" style="1" customWidth="1"/>
    <col min="8196" max="8196" width="9.140625" style="1"/>
    <col min="8197" max="8197" width="12.140625" style="1" customWidth="1"/>
    <col min="8198" max="8199" width="9.140625" style="1"/>
    <col min="8200" max="8200" width="11.140625" style="1" customWidth="1"/>
    <col min="8201" max="8201" width="11" style="1" customWidth="1"/>
    <col min="8202" max="8447" width="9.140625" style="1"/>
    <col min="8448" max="8448" width="5.5703125" style="1" customWidth="1"/>
    <col min="8449" max="8449" width="26.28515625" style="1" customWidth="1"/>
    <col min="8450" max="8450" width="4.7109375" style="1" customWidth="1"/>
    <col min="8451" max="8451" width="6.85546875" style="1" customWidth="1"/>
    <col min="8452" max="8452" width="9.140625" style="1"/>
    <col min="8453" max="8453" width="12.140625" style="1" customWidth="1"/>
    <col min="8454" max="8455" width="9.140625" style="1"/>
    <col min="8456" max="8456" width="11.140625" style="1" customWidth="1"/>
    <col min="8457" max="8457" width="11" style="1" customWidth="1"/>
    <col min="8458" max="8703" width="9.140625" style="1"/>
    <col min="8704" max="8704" width="5.5703125" style="1" customWidth="1"/>
    <col min="8705" max="8705" width="26.28515625" style="1" customWidth="1"/>
    <col min="8706" max="8706" width="4.7109375" style="1" customWidth="1"/>
    <col min="8707" max="8707" width="6.85546875" style="1" customWidth="1"/>
    <col min="8708" max="8708" width="9.140625" style="1"/>
    <col min="8709" max="8709" width="12.140625" style="1" customWidth="1"/>
    <col min="8710" max="8711" width="9.140625" style="1"/>
    <col min="8712" max="8712" width="11.140625" style="1" customWidth="1"/>
    <col min="8713" max="8713" width="11" style="1" customWidth="1"/>
    <col min="8714" max="8959" width="9.140625" style="1"/>
    <col min="8960" max="8960" width="5.5703125" style="1" customWidth="1"/>
    <col min="8961" max="8961" width="26.28515625" style="1" customWidth="1"/>
    <col min="8962" max="8962" width="4.7109375" style="1" customWidth="1"/>
    <col min="8963" max="8963" width="6.85546875" style="1" customWidth="1"/>
    <col min="8964" max="8964" width="9.140625" style="1"/>
    <col min="8965" max="8965" width="12.140625" style="1" customWidth="1"/>
    <col min="8966" max="8967" width="9.140625" style="1"/>
    <col min="8968" max="8968" width="11.140625" style="1" customWidth="1"/>
    <col min="8969" max="8969" width="11" style="1" customWidth="1"/>
    <col min="8970" max="9215" width="9.140625" style="1"/>
    <col min="9216" max="9216" width="5.5703125" style="1" customWidth="1"/>
    <col min="9217" max="9217" width="26.28515625" style="1" customWidth="1"/>
    <col min="9218" max="9218" width="4.7109375" style="1" customWidth="1"/>
    <col min="9219" max="9219" width="6.85546875" style="1" customWidth="1"/>
    <col min="9220" max="9220" width="9.140625" style="1"/>
    <col min="9221" max="9221" width="12.140625" style="1" customWidth="1"/>
    <col min="9222" max="9223" width="9.140625" style="1"/>
    <col min="9224" max="9224" width="11.140625" style="1" customWidth="1"/>
    <col min="9225" max="9225" width="11" style="1" customWidth="1"/>
    <col min="9226" max="9471" width="9.140625" style="1"/>
    <col min="9472" max="9472" width="5.5703125" style="1" customWidth="1"/>
    <col min="9473" max="9473" width="26.28515625" style="1" customWidth="1"/>
    <col min="9474" max="9474" width="4.7109375" style="1" customWidth="1"/>
    <col min="9475" max="9475" width="6.85546875" style="1" customWidth="1"/>
    <col min="9476" max="9476" width="9.140625" style="1"/>
    <col min="9477" max="9477" width="12.140625" style="1" customWidth="1"/>
    <col min="9478" max="9479" width="9.140625" style="1"/>
    <col min="9480" max="9480" width="11.140625" style="1" customWidth="1"/>
    <col min="9481" max="9481" width="11" style="1" customWidth="1"/>
    <col min="9482" max="9727" width="9.140625" style="1"/>
    <col min="9728" max="9728" width="5.5703125" style="1" customWidth="1"/>
    <col min="9729" max="9729" width="26.28515625" style="1" customWidth="1"/>
    <col min="9730" max="9730" width="4.7109375" style="1" customWidth="1"/>
    <col min="9731" max="9731" width="6.85546875" style="1" customWidth="1"/>
    <col min="9732" max="9732" width="9.140625" style="1"/>
    <col min="9733" max="9733" width="12.140625" style="1" customWidth="1"/>
    <col min="9734" max="9735" width="9.140625" style="1"/>
    <col min="9736" max="9736" width="11.140625" style="1" customWidth="1"/>
    <col min="9737" max="9737" width="11" style="1" customWidth="1"/>
    <col min="9738" max="9983" width="9.140625" style="1"/>
    <col min="9984" max="9984" width="5.5703125" style="1" customWidth="1"/>
    <col min="9985" max="9985" width="26.28515625" style="1" customWidth="1"/>
    <col min="9986" max="9986" width="4.7109375" style="1" customWidth="1"/>
    <col min="9987" max="9987" width="6.85546875" style="1" customWidth="1"/>
    <col min="9988" max="9988" width="9.140625" style="1"/>
    <col min="9989" max="9989" width="12.140625" style="1" customWidth="1"/>
    <col min="9990" max="9991" width="9.140625" style="1"/>
    <col min="9992" max="9992" width="11.140625" style="1" customWidth="1"/>
    <col min="9993" max="9993" width="11" style="1" customWidth="1"/>
    <col min="9994" max="10239" width="9.140625" style="1"/>
    <col min="10240" max="10240" width="5.5703125" style="1" customWidth="1"/>
    <col min="10241" max="10241" width="26.28515625" style="1" customWidth="1"/>
    <col min="10242" max="10242" width="4.7109375" style="1" customWidth="1"/>
    <col min="10243" max="10243" width="6.85546875" style="1" customWidth="1"/>
    <col min="10244" max="10244" width="9.140625" style="1"/>
    <col min="10245" max="10245" width="12.140625" style="1" customWidth="1"/>
    <col min="10246" max="10247" width="9.140625" style="1"/>
    <col min="10248" max="10248" width="11.140625" style="1" customWidth="1"/>
    <col min="10249" max="10249" width="11" style="1" customWidth="1"/>
    <col min="10250" max="10495" width="9.140625" style="1"/>
    <col min="10496" max="10496" width="5.5703125" style="1" customWidth="1"/>
    <col min="10497" max="10497" width="26.28515625" style="1" customWidth="1"/>
    <col min="10498" max="10498" width="4.7109375" style="1" customWidth="1"/>
    <col min="10499" max="10499" width="6.85546875" style="1" customWidth="1"/>
    <col min="10500" max="10500" width="9.140625" style="1"/>
    <col min="10501" max="10501" width="12.140625" style="1" customWidth="1"/>
    <col min="10502" max="10503" width="9.140625" style="1"/>
    <col min="10504" max="10504" width="11.140625" style="1" customWidth="1"/>
    <col min="10505" max="10505" width="11" style="1" customWidth="1"/>
    <col min="10506" max="10751" width="9.140625" style="1"/>
    <col min="10752" max="10752" width="5.5703125" style="1" customWidth="1"/>
    <col min="10753" max="10753" width="26.28515625" style="1" customWidth="1"/>
    <col min="10754" max="10754" width="4.7109375" style="1" customWidth="1"/>
    <col min="10755" max="10755" width="6.85546875" style="1" customWidth="1"/>
    <col min="10756" max="10756" width="9.140625" style="1"/>
    <col min="10757" max="10757" width="12.140625" style="1" customWidth="1"/>
    <col min="10758" max="10759" width="9.140625" style="1"/>
    <col min="10760" max="10760" width="11.140625" style="1" customWidth="1"/>
    <col min="10761" max="10761" width="11" style="1" customWidth="1"/>
    <col min="10762" max="11007" width="9.140625" style="1"/>
    <col min="11008" max="11008" width="5.5703125" style="1" customWidth="1"/>
    <col min="11009" max="11009" width="26.28515625" style="1" customWidth="1"/>
    <col min="11010" max="11010" width="4.7109375" style="1" customWidth="1"/>
    <col min="11011" max="11011" width="6.85546875" style="1" customWidth="1"/>
    <col min="11012" max="11012" width="9.140625" style="1"/>
    <col min="11013" max="11013" width="12.140625" style="1" customWidth="1"/>
    <col min="11014" max="11015" width="9.140625" style="1"/>
    <col min="11016" max="11016" width="11.140625" style="1" customWidth="1"/>
    <col min="11017" max="11017" width="11" style="1" customWidth="1"/>
    <col min="11018" max="11263" width="9.140625" style="1"/>
    <col min="11264" max="11264" width="5.5703125" style="1" customWidth="1"/>
    <col min="11265" max="11265" width="26.28515625" style="1" customWidth="1"/>
    <col min="11266" max="11266" width="4.7109375" style="1" customWidth="1"/>
    <col min="11267" max="11267" width="6.85546875" style="1" customWidth="1"/>
    <col min="11268" max="11268" width="9.140625" style="1"/>
    <col min="11269" max="11269" width="12.140625" style="1" customWidth="1"/>
    <col min="11270" max="11271" width="9.140625" style="1"/>
    <col min="11272" max="11272" width="11.140625" style="1" customWidth="1"/>
    <col min="11273" max="11273" width="11" style="1" customWidth="1"/>
    <col min="11274" max="11519" width="9.140625" style="1"/>
    <col min="11520" max="11520" width="5.5703125" style="1" customWidth="1"/>
    <col min="11521" max="11521" width="26.28515625" style="1" customWidth="1"/>
    <col min="11522" max="11522" width="4.7109375" style="1" customWidth="1"/>
    <col min="11523" max="11523" width="6.85546875" style="1" customWidth="1"/>
    <col min="11524" max="11524" width="9.140625" style="1"/>
    <col min="11525" max="11525" width="12.140625" style="1" customWidth="1"/>
    <col min="11526" max="11527" width="9.140625" style="1"/>
    <col min="11528" max="11528" width="11.140625" style="1" customWidth="1"/>
    <col min="11529" max="11529" width="11" style="1" customWidth="1"/>
    <col min="11530" max="11775" width="9.140625" style="1"/>
    <col min="11776" max="11776" width="5.5703125" style="1" customWidth="1"/>
    <col min="11777" max="11777" width="26.28515625" style="1" customWidth="1"/>
    <col min="11778" max="11778" width="4.7109375" style="1" customWidth="1"/>
    <col min="11779" max="11779" width="6.85546875" style="1" customWidth="1"/>
    <col min="11780" max="11780" width="9.140625" style="1"/>
    <col min="11781" max="11781" width="12.140625" style="1" customWidth="1"/>
    <col min="11782" max="11783" width="9.140625" style="1"/>
    <col min="11784" max="11784" width="11.140625" style="1" customWidth="1"/>
    <col min="11785" max="11785" width="11" style="1" customWidth="1"/>
    <col min="11786" max="12031" width="9.140625" style="1"/>
    <col min="12032" max="12032" width="5.5703125" style="1" customWidth="1"/>
    <col min="12033" max="12033" width="26.28515625" style="1" customWidth="1"/>
    <col min="12034" max="12034" width="4.7109375" style="1" customWidth="1"/>
    <col min="12035" max="12035" width="6.85546875" style="1" customWidth="1"/>
    <col min="12036" max="12036" width="9.140625" style="1"/>
    <col min="12037" max="12037" width="12.140625" style="1" customWidth="1"/>
    <col min="12038" max="12039" width="9.140625" style="1"/>
    <col min="12040" max="12040" width="11.140625" style="1" customWidth="1"/>
    <col min="12041" max="12041" width="11" style="1" customWidth="1"/>
    <col min="12042" max="12287" width="9.140625" style="1"/>
    <col min="12288" max="12288" width="5.5703125" style="1" customWidth="1"/>
    <col min="12289" max="12289" width="26.28515625" style="1" customWidth="1"/>
    <col min="12290" max="12290" width="4.7109375" style="1" customWidth="1"/>
    <col min="12291" max="12291" width="6.85546875" style="1" customWidth="1"/>
    <col min="12292" max="12292" width="9.140625" style="1"/>
    <col min="12293" max="12293" width="12.140625" style="1" customWidth="1"/>
    <col min="12294" max="12295" width="9.140625" style="1"/>
    <col min="12296" max="12296" width="11.140625" style="1" customWidth="1"/>
    <col min="12297" max="12297" width="11" style="1" customWidth="1"/>
    <col min="12298" max="12543" width="9.140625" style="1"/>
    <col min="12544" max="12544" width="5.5703125" style="1" customWidth="1"/>
    <col min="12545" max="12545" width="26.28515625" style="1" customWidth="1"/>
    <col min="12546" max="12546" width="4.7109375" style="1" customWidth="1"/>
    <col min="12547" max="12547" width="6.85546875" style="1" customWidth="1"/>
    <col min="12548" max="12548" width="9.140625" style="1"/>
    <col min="12549" max="12549" width="12.140625" style="1" customWidth="1"/>
    <col min="12550" max="12551" width="9.140625" style="1"/>
    <col min="12552" max="12552" width="11.140625" style="1" customWidth="1"/>
    <col min="12553" max="12553" width="11" style="1" customWidth="1"/>
    <col min="12554" max="12799" width="9.140625" style="1"/>
    <col min="12800" max="12800" width="5.5703125" style="1" customWidth="1"/>
    <col min="12801" max="12801" width="26.28515625" style="1" customWidth="1"/>
    <col min="12802" max="12802" width="4.7109375" style="1" customWidth="1"/>
    <col min="12803" max="12803" width="6.85546875" style="1" customWidth="1"/>
    <col min="12804" max="12804" width="9.140625" style="1"/>
    <col min="12805" max="12805" width="12.140625" style="1" customWidth="1"/>
    <col min="12806" max="12807" width="9.140625" style="1"/>
    <col min="12808" max="12808" width="11.140625" style="1" customWidth="1"/>
    <col min="12809" max="12809" width="11" style="1" customWidth="1"/>
    <col min="12810" max="13055" width="9.140625" style="1"/>
    <col min="13056" max="13056" width="5.5703125" style="1" customWidth="1"/>
    <col min="13057" max="13057" width="26.28515625" style="1" customWidth="1"/>
    <col min="13058" max="13058" width="4.7109375" style="1" customWidth="1"/>
    <col min="13059" max="13059" width="6.85546875" style="1" customWidth="1"/>
    <col min="13060" max="13060" width="9.140625" style="1"/>
    <col min="13061" max="13061" width="12.140625" style="1" customWidth="1"/>
    <col min="13062" max="13063" width="9.140625" style="1"/>
    <col min="13064" max="13064" width="11.140625" style="1" customWidth="1"/>
    <col min="13065" max="13065" width="11" style="1" customWidth="1"/>
    <col min="13066" max="13311" width="9.140625" style="1"/>
    <col min="13312" max="13312" width="5.5703125" style="1" customWidth="1"/>
    <col min="13313" max="13313" width="26.28515625" style="1" customWidth="1"/>
    <col min="13314" max="13314" width="4.7109375" style="1" customWidth="1"/>
    <col min="13315" max="13315" width="6.85546875" style="1" customWidth="1"/>
    <col min="13316" max="13316" width="9.140625" style="1"/>
    <col min="13317" max="13317" width="12.140625" style="1" customWidth="1"/>
    <col min="13318" max="13319" width="9.140625" style="1"/>
    <col min="13320" max="13320" width="11.140625" style="1" customWidth="1"/>
    <col min="13321" max="13321" width="11" style="1" customWidth="1"/>
    <col min="13322" max="13567" width="9.140625" style="1"/>
    <col min="13568" max="13568" width="5.5703125" style="1" customWidth="1"/>
    <col min="13569" max="13569" width="26.28515625" style="1" customWidth="1"/>
    <col min="13570" max="13570" width="4.7109375" style="1" customWidth="1"/>
    <col min="13571" max="13571" width="6.85546875" style="1" customWidth="1"/>
    <col min="13572" max="13572" width="9.140625" style="1"/>
    <col min="13573" max="13573" width="12.140625" style="1" customWidth="1"/>
    <col min="13574" max="13575" width="9.140625" style="1"/>
    <col min="13576" max="13576" width="11.140625" style="1" customWidth="1"/>
    <col min="13577" max="13577" width="11" style="1" customWidth="1"/>
    <col min="13578" max="13823" width="9.140625" style="1"/>
    <col min="13824" max="13824" width="5.5703125" style="1" customWidth="1"/>
    <col min="13825" max="13825" width="26.28515625" style="1" customWidth="1"/>
    <col min="13826" max="13826" width="4.7109375" style="1" customWidth="1"/>
    <col min="13827" max="13827" width="6.85546875" style="1" customWidth="1"/>
    <col min="13828" max="13828" width="9.140625" style="1"/>
    <col min="13829" max="13829" width="12.140625" style="1" customWidth="1"/>
    <col min="13830" max="13831" width="9.140625" style="1"/>
    <col min="13832" max="13832" width="11.140625" style="1" customWidth="1"/>
    <col min="13833" max="13833" width="11" style="1" customWidth="1"/>
    <col min="13834" max="14079" width="9.140625" style="1"/>
    <col min="14080" max="14080" width="5.5703125" style="1" customWidth="1"/>
    <col min="14081" max="14081" width="26.28515625" style="1" customWidth="1"/>
    <col min="14082" max="14082" width="4.7109375" style="1" customWidth="1"/>
    <col min="14083" max="14083" width="6.85546875" style="1" customWidth="1"/>
    <col min="14084" max="14084" width="9.140625" style="1"/>
    <col min="14085" max="14085" width="12.140625" style="1" customWidth="1"/>
    <col min="14086" max="14087" width="9.140625" style="1"/>
    <col min="14088" max="14088" width="11.140625" style="1" customWidth="1"/>
    <col min="14089" max="14089" width="11" style="1" customWidth="1"/>
    <col min="14090" max="14335" width="9.140625" style="1"/>
    <col min="14336" max="14336" width="5.5703125" style="1" customWidth="1"/>
    <col min="14337" max="14337" width="26.28515625" style="1" customWidth="1"/>
    <col min="14338" max="14338" width="4.7109375" style="1" customWidth="1"/>
    <col min="14339" max="14339" width="6.85546875" style="1" customWidth="1"/>
    <col min="14340" max="14340" width="9.140625" style="1"/>
    <col min="14341" max="14341" width="12.140625" style="1" customWidth="1"/>
    <col min="14342" max="14343" width="9.140625" style="1"/>
    <col min="14344" max="14344" width="11.140625" style="1" customWidth="1"/>
    <col min="14345" max="14345" width="11" style="1" customWidth="1"/>
    <col min="14346" max="14591" width="9.140625" style="1"/>
    <col min="14592" max="14592" width="5.5703125" style="1" customWidth="1"/>
    <col min="14593" max="14593" width="26.28515625" style="1" customWidth="1"/>
    <col min="14594" max="14594" width="4.7109375" style="1" customWidth="1"/>
    <col min="14595" max="14595" width="6.85546875" style="1" customWidth="1"/>
    <col min="14596" max="14596" width="9.140625" style="1"/>
    <col min="14597" max="14597" width="12.140625" style="1" customWidth="1"/>
    <col min="14598" max="14599" width="9.140625" style="1"/>
    <col min="14600" max="14600" width="11.140625" style="1" customWidth="1"/>
    <col min="14601" max="14601" width="11" style="1" customWidth="1"/>
    <col min="14602" max="14847" width="9.140625" style="1"/>
    <col min="14848" max="14848" width="5.5703125" style="1" customWidth="1"/>
    <col min="14849" max="14849" width="26.28515625" style="1" customWidth="1"/>
    <col min="14850" max="14850" width="4.7109375" style="1" customWidth="1"/>
    <col min="14851" max="14851" width="6.85546875" style="1" customWidth="1"/>
    <col min="14852" max="14852" width="9.140625" style="1"/>
    <col min="14853" max="14853" width="12.140625" style="1" customWidth="1"/>
    <col min="14854" max="14855" width="9.140625" style="1"/>
    <col min="14856" max="14856" width="11.140625" style="1" customWidth="1"/>
    <col min="14857" max="14857" width="11" style="1" customWidth="1"/>
    <col min="14858" max="15103" width="9.140625" style="1"/>
    <col min="15104" max="15104" width="5.5703125" style="1" customWidth="1"/>
    <col min="15105" max="15105" width="26.28515625" style="1" customWidth="1"/>
    <col min="15106" max="15106" width="4.7109375" style="1" customWidth="1"/>
    <col min="15107" max="15107" width="6.85546875" style="1" customWidth="1"/>
    <col min="15108" max="15108" width="9.140625" style="1"/>
    <col min="15109" max="15109" width="12.140625" style="1" customWidth="1"/>
    <col min="15110" max="15111" width="9.140625" style="1"/>
    <col min="15112" max="15112" width="11.140625" style="1" customWidth="1"/>
    <col min="15113" max="15113" width="11" style="1" customWidth="1"/>
    <col min="15114" max="15359" width="9.140625" style="1"/>
    <col min="15360" max="15360" width="5.5703125" style="1" customWidth="1"/>
    <col min="15361" max="15361" width="26.28515625" style="1" customWidth="1"/>
    <col min="15362" max="15362" width="4.7109375" style="1" customWidth="1"/>
    <col min="15363" max="15363" width="6.85546875" style="1" customWidth="1"/>
    <col min="15364" max="15364" width="9.140625" style="1"/>
    <col min="15365" max="15365" width="12.140625" style="1" customWidth="1"/>
    <col min="15366" max="15367" width="9.140625" style="1"/>
    <col min="15368" max="15368" width="11.140625" style="1" customWidth="1"/>
    <col min="15369" max="15369" width="11" style="1" customWidth="1"/>
    <col min="15370" max="15615" width="9.140625" style="1"/>
    <col min="15616" max="15616" width="5.5703125" style="1" customWidth="1"/>
    <col min="15617" max="15617" width="26.28515625" style="1" customWidth="1"/>
    <col min="15618" max="15618" width="4.7109375" style="1" customWidth="1"/>
    <col min="15619" max="15619" width="6.85546875" style="1" customWidth="1"/>
    <col min="15620" max="15620" width="9.140625" style="1"/>
    <col min="15621" max="15621" width="12.140625" style="1" customWidth="1"/>
    <col min="15622" max="15623" width="9.140625" style="1"/>
    <col min="15624" max="15624" width="11.140625" style="1" customWidth="1"/>
    <col min="15625" max="15625" width="11" style="1" customWidth="1"/>
    <col min="15626" max="15871" width="9.140625" style="1"/>
    <col min="15872" max="15872" width="5.5703125" style="1" customWidth="1"/>
    <col min="15873" max="15873" width="26.28515625" style="1" customWidth="1"/>
    <col min="15874" max="15874" width="4.7109375" style="1" customWidth="1"/>
    <col min="15875" max="15875" width="6.85546875" style="1" customWidth="1"/>
    <col min="15876" max="15876" width="9.140625" style="1"/>
    <col min="15877" max="15877" width="12.140625" style="1" customWidth="1"/>
    <col min="15878" max="15879" width="9.140625" style="1"/>
    <col min="15880" max="15880" width="11.140625" style="1" customWidth="1"/>
    <col min="15881" max="15881" width="11" style="1" customWidth="1"/>
    <col min="15882" max="16127" width="9.140625" style="1"/>
    <col min="16128" max="16128" width="5.5703125" style="1" customWidth="1"/>
    <col min="16129" max="16129" width="26.28515625" style="1" customWidth="1"/>
    <col min="16130" max="16130" width="4.7109375" style="1" customWidth="1"/>
    <col min="16131" max="16131" width="6.85546875" style="1" customWidth="1"/>
    <col min="16132" max="16132" width="9.140625" style="1"/>
    <col min="16133" max="16133" width="12.140625" style="1" customWidth="1"/>
    <col min="16134" max="16135" width="9.140625" style="1"/>
    <col min="16136" max="16136" width="11.140625" style="1" customWidth="1"/>
    <col min="16137" max="16137" width="11" style="1" customWidth="1"/>
    <col min="16138" max="16384" width="9.140625" style="1"/>
  </cols>
  <sheetData>
    <row r="1" spans="1:13" s="145" customFormat="1" ht="1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3" s="146" customFormat="1" ht="15">
      <c r="A2" s="331" t="s">
        <v>97</v>
      </c>
      <c r="B2" s="331"/>
    </row>
    <row r="3" spans="1:13" s="146" customFormat="1" ht="15">
      <c r="A3" s="331"/>
      <c r="B3" s="331"/>
    </row>
    <row r="4" spans="1:13" s="146" customFormat="1" ht="15"/>
    <row r="5" spans="1:13" s="146" customFormat="1" ht="15">
      <c r="A5" s="147"/>
      <c r="C5" s="148"/>
      <c r="D5" s="148"/>
      <c r="E5" s="148"/>
      <c r="F5" s="148"/>
      <c r="G5" s="148"/>
      <c r="H5" s="148"/>
      <c r="J5" s="148"/>
      <c r="K5" s="148" t="s">
        <v>98</v>
      </c>
    </row>
    <row r="6" spans="1:13" s="145" customFormat="1" ht="15"/>
    <row r="7" spans="1:13" s="145" customFormat="1" ht="15">
      <c r="B7" s="333" t="s">
        <v>0</v>
      </c>
      <c r="C7" s="333"/>
      <c r="D7" s="333"/>
      <c r="E7" s="333"/>
      <c r="F7" s="333"/>
      <c r="G7" s="333"/>
      <c r="H7" s="333"/>
      <c r="I7" s="333"/>
      <c r="J7" s="333"/>
      <c r="K7" s="333"/>
      <c r="L7" s="333"/>
    </row>
    <row r="8" spans="1:13" s="145" customFormat="1" ht="15">
      <c r="A8" s="334" t="s">
        <v>149</v>
      </c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334"/>
    </row>
    <row r="9" spans="1:13" s="145" customFormat="1" ht="15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</row>
    <row r="10" spans="1:13" s="145" customFormat="1" ht="36">
      <c r="A10" s="169" t="s">
        <v>1</v>
      </c>
      <c r="B10" s="169" t="s">
        <v>47</v>
      </c>
      <c r="C10" s="170" t="s">
        <v>3</v>
      </c>
      <c r="D10" s="170" t="s">
        <v>48</v>
      </c>
      <c r="E10" s="170" t="s">
        <v>49</v>
      </c>
      <c r="F10" s="170" t="s">
        <v>107</v>
      </c>
      <c r="G10" s="170" t="s">
        <v>7</v>
      </c>
      <c r="H10" s="170" t="s">
        <v>50</v>
      </c>
      <c r="I10" s="170" t="s">
        <v>150</v>
      </c>
      <c r="J10" s="170" t="s">
        <v>151</v>
      </c>
      <c r="K10" s="170" t="s">
        <v>10</v>
      </c>
      <c r="L10" s="280" t="s">
        <v>21</v>
      </c>
      <c r="M10" s="294" t="s">
        <v>31</v>
      </c>
    </row>
    <row r="11" spans="1:13" s="145" customFormat="1" ht="15">
      <c r="A11" s="172">
        <v>1</v>
      </c>
      <c r="B11" s="173">
        <v>2</v>
      </c>
      <c r="C11" s="172">
        <v>3</v>
      </c>
      <c r="D11" s="172">
        <v>4</v>
      </c>
      <c r="E11" s="172">
        <v>5</v>
      </c>
      <c r="F11" s="172" t="s">
        <v>109</v>
      </c>
      <c r="G11" s="172">
        <v>7</v>
      </c>
      <c r="H11" s="172" t="s">
        <v>100</v>
      </c>
      <c r="I11" s="172" t="s">
        <v>113</v>
      </c>
      <c r="J11" s="172" t="s">
        <v>140</v>
      </c>
      <c r="K11" s="172">
        <v>11</v>
      </c>
      <c r="L11" s="174">
        <v>12</v>
      </c>
      <c r="M11" s="174">
        <v>13</v>
      </c>
    </row>
    <row r="12" spans="1:13" s="145" customFormat="1" ht="148.5" customHeight="1">
      <c r="A12" s="281">
        <v>1</v>
      </c>
      <c r="B12" s="282" t="s">
        <v>141</v>
      </c>
      <c r="C12" s="285"/>
      <c r="D12" s="286"/>
      <c r="E12" s="287"/>
      <c r="F12" s="285"/>
      <c r="G12" s="288"/>
      <c r="H12" s="289"/>
      <c r="I12" s="289"/>
      <c r="J12" s="290"/>
      <c r="K12" s="291"/>
      <c r="L12" s="292"/>
      <c r="M12" s="292"/>
    </row>
    <row r="13" spans="1:13" s="145" customFormat="1" ht="43.5" customHeight="1">
      <c r="A13" s="281" t="s">
        <v>142</v>
      </c>
      <c r="B13" s="282" t="s">
        <v>143</v>
      </c>
      <c r="C13" s="281" t="s">
        <v>22</v>
      </c>
      <c r="D13" s="281">
        <v>900</v>
      </c>
      <c r="E13" s="283"/>
      <c r="F13" s="284">
        <f>D13*E13</f>
        <v>0</v>
      </c>
      <c r="G13" s="293">
        <v>0.08</v>
      </c>
      <c r="H13" s="175">
        <f>E13*1.08</f>
        <v>0</v>
      </c>
      <c r="I13" s="175">
        <f>J13-F13</f>
        <v>0</v>
      </c>
      <c r="J13" s="176">
        <f>F13*1.08</f>
        <v>0</v>
      </c>
      <c r="K13" s="177"/>
      <c r="L13" s="163"/>
      <c r="M13" s="163"/>
    </row>
    <row r="14" spans="1:13" s="145" customFormat="1" ht="43.5" customHeight="1">
      <c r="A14" s="281" t="s">
        <v>144</v>
      </c>
      <c r="B14" s="282" t="s">
        <v>145</v>
      </c>
      <c r="C14" s="281" t="s">
        <v>22</v>
      </c>
      <c r="D14" s="281">
        <v>100</v>
      </c>
      <c r="E14" s="283"/>
      <c r="F14" s="284">
        <f t="shared" ref="F14:F16" si="0">D14*E14</f>
        <v>0</v>
      </c>
      <c r="G14" s="293">
        <v>0.08</v>
      </c>
      <c r="H14" s="175">
        <f t="shared" ref="H14:H16" si="1">E14*1.08</f>
        <v>0</v>
      </c>
      <c r="I14" s="175">
        <f t="shared" ref="I14:I16" si="2">J14-F14</f>
        <v>0</v>
      </c>
      <c r="J14" s="176">
        <f t="shared" ref="J14:J16" si="3">F14*1.08</f>
        <v>0</v>
      </c>
      <c r="K14" s="177"/>
      <c r="L14" s="163"/>
      <c r="M14" s="163"/>
    </row>
    <row r="15" spans="1:13" s="145" customFormat="1" ht="43.5" customHeight="1">
      <c r="A15" s="281" t="s">
        <v>146</v>
      </c>
      <c r="B15" s="282" t="s">
        <v>147</v>
      </c>
      <c r="C15" s="281" t="s">
        <v>22</v>
      </c>
      <c r="D15" s="281">
        <v>900</v>
      </c>
      <c r="E15" s="283"/>
      <c r="F15" s="284">
        <f t="shared" si="0"/>
        <v>0</v>
      </c>
      <c r="G15" s="293">
        <v>0.08</v>
      </c>
      <c r="H15" s="175">
        <f t="shared" si="1"/>
        <v>0</v>
      </c>
      <c r="I15" s="175">
        <f t="shared" si="2"/>
        <v>0</v>
      </c>
      <c r="J15" s="176">
        <f t="shared" si="3"/>
        <v>0</v>
      </c>
      <c r="K15" s="177"/>
      <c r="L15" s="163"/>
      <c r="M15" s="163"/>
    </row>
    <row r="16" spans="1:13" s="145" customFormat="1" ht="103.5" customHeight="1">
      <c r="A16" s="281">
        <v>2</v>
      </c>
      <c r="B16" s="282" t="s">
        <v>148</v>
      </c>
      <c r="C16" s="281" t="s">
        <v>22</v>
      </c>
      <c r="D16" s="281">
        <v>900</v>
      </c>
      <c r="E16" s="281"/>
      <c r="F16" s="284">
        <f t="shared" si="0"/>
        <v>0</v>
      </c>
      <c r="G16" s="293">
        <v>0.08</v>
      </c>
      <c r="H16" s="175">
        <f t="shared" si="1"/>
        <v>0</v>
      </c>
      <c r="I16" s="175">
        <f t="shared" si="2"/>
        <v>0</v>
      </c>
      <c r="J16" s="176">
        <f t="shared" si="3"/>
        <v>0</v>
      </c>
      <c r="K16" s="178"/>
      <c r="L16" s="163"/>
      <c r="M16" s="163"/>
    </row>
    <row r="17" spans="1:13" s="145" customFormat="1" ht="15">
      <c r="A17" s="164">
        <v>3</v>
      </c>
      <c r="B17" s="335" t="s">
        <v>52</v>
      </c>
      <c r="C17" s="335"/>
      <c r="D17" s="335"/>
      <c r="E17" s="335"/>
      <c r="F17" s="179">
        <f>SUM(F12:F16)</f>
        <v>0</v>
      </c>
      <c r="G17" s="201"/>
      <c r="H17" s="201"/>
      <c r="I17" s="180">
        <f>SUM(I12:I16)</f>
        <v>0</v>
      </c>
      <c r="J17" s="181">
        <f>SUM(J12:J16)</f>
        <v>0</v>
      </c>
      <c r="K17" s="201"/>
      <c r="L17" s="201"/>
      <c r="M17" s="201"/>
    </row>
    <row r="18" spans="1:13" s="145" customFormat="1" ht="15"/>
    <row r="19" spans="1:13" s="145" customFormat="1" ht="15"/>
  </sheetData>
  <mergeCells count="4">
    <mergeCell ref="A2:B3"/>
    <mergeCell ref="B7:L7"/>
    <mergeCell ref="A8:L8"/>
    <mergeCell ref="B17:E17"/>
  </mergeCells>
  <pageMargins left="0.7" right="0.7" top="0.75" bottom="0.75" header="0.3" footer="0.3"/>
  <pageSetup paperSize="9" scale="7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A826B-BEA9-45DE-AE54-1A0432058750}">
  <sheetPr>
    <pageSetUpPr fitToPage="1"/>
  </sheetPr>
  <dimension ref="A1:K22"/>
  <sheetViews>
    <sheetView topLeftCell="B1" zoomScale="90" zoomScaleNormal="90" workbookViewId="0">
      <selection activeCell="B12" sqref="B12"/>
    </sheetView>
  </sheetViews>
  <sheetFormatPr defaultRowHeight="14.25"/>
  <cols>
    <col min="1" max="1" width="6.28515625" style="1" customWidth="1"/>
    <col min="2" max="2" width="60.28515625" style="1" customWidth="1"/>
    <col min="3" max="3" width="8.7109375" style="1" customWidth="1"/>
    <col min="4" max="4" width="9.5703125" style="1" customWidth="1"/>
    <col min="5" max="5" width="12.42578125" style="1" customWidth="1"/>
    <col min="6" max="6" width="11.140625" style="1" customWidth="1"/>
    <col min="7" max="7" width="8.140625" style="1" customWidth="1"/>
    <col min="8" max="8" width="9.42578125" style="1" bestFit="1" customWidth="1"/>
    <col min="9" max="9" width="13.7109375" style="1" customWidth="1"/>
    <col min="10" max="10" width="9.7109375" style="1" customWidth="1"/>
    <col min="11" max="11" width="13" style="1" customWidth="1"/>
    <col min="12" max="16384" width="9.140625" style="1"/>
  </cols>
  <sheetData>
    <row r="1" spans="1:11" s="145" customFormat="1" ht="1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s="146" customFormat="1" ht="15">
      <c r="A2" s="331" t="s">
        <v>97</v>
      </c>
      <c r="B2" s="331"/>
    </row>
    <row r="3" spans="1:11" s="146" customFormat="1" ht="15">
      <c r="A3" s="331"/>
      <c r="B3" s="331"/>
    </row>
    <row r="4" spans="1:11" s="146" customFormat="1" ht="15"/>
    <row r="5" spans="1:11" s="146" customFormat="1" ht="15">
      <c r="A5" s="147"/>
      <c r="C5" s="148"/>
      <c r="D5" s="148"/>
      <c r="E5" s="148"/>
      <c r="F5" s="148"/>
      <c r="G5" s="148"/>
      <c r="H5" s="148"/>
      <c r="J5" s="148"/>
      <c r="K5" s="148" t="s">
        <v>98</v>
      </c>
    </row>
    <row r="6" spans="1:11" s="146" customFormat="1" ht="15">
      <c r="A6" s="336"/>
      <c r="B6" s="336"/>
      <c r="C6" s="336"/>
      <c r="D6" s="336"/>
      <c r="E6" s="336"/>
      <c r="F6" s="336"/>
      <c r="G6" s="336"/>
      <c r="H6" s="336"/>
      <c r="I6" s="336"/>
      <c r="J6" s="336"/>
    </row>
    <row r="7" spans="1:11" s="145" customFormat="1" ht="15">
      <c r="A7" s="144"/>
      <c r="B7" s="337" t="s">
        <v>0</v>
      </c>
      <c r="C7" s="337"/>
      <c r="D7" s="337"/>
      <c r="E7" s="337"/>
      <c r="F7" s="337"/>
      <c r="G7" s="337"/>
      <c r="H7" s="337"/>
      <c r="I7" s="337"/>
      <c r="J7" s="337"/>
      <c r="K7" s="144"/>
    </row>
    <row r="8" spans="1:11" s="145" customFormat="1" ht="15">
      <c r="A8" s="182"/>
      <c r="B8" s="339" t="s">
        <v>95</v>
      </c>
      <c r="C8" s="339"/>
      <c r="D8" s="339"/>
      <c r="E8" s="339"/>
      <c r="F8" s="339"/>
      <c r="G8" s="339"/>
      <c r="H8" s="339"/>
      <c r="I8" s="339"/>
      <c r="J8" s="339"/>
    </row>
    <row r="9" spans="1:11" s="145" customFormat="1" ht="15"/>
    <row r="10" spans="1:11" s="145" customFormat="1" ht="36">
      <c r="A10" s="169" t="s">
        <v>1</v>
      </c>
      <c r="B10" s="169" t="s">
        <v>47</v>
      </c>
      <c r="C10" s="170" t="s">
        <v>3</v>
      </c>
      <c r="D10" s="170" t="s">
        <v>58</v>
      </c>
      <c r="E10" s="170" t="s">
        <v>59</v>
      </c>
      <c r="F10" s="170" t="s">
        <v>60</v>
      </c>
      <c r="G10" s="170" t="s">
        <v>7</v>
      </c>
      <c r="H10" s="170" t="s">
        <v>50</v>
      </c>
      <c r="I10" s="170" t="s">
        <v>19</v>
      </c>
      <c r="J10" s="170" t="s">
        <v>61</v>
      </c>
      <c r="K10" s="171" t="s">
        <v>21</v>
      </c>
    </row>
    <row r="11" spans="1:11" s="145" customFormat="1" ht="15">
      <c r="A11" s="153">
        <v>1</v>
      </c>
      <c r="B11" s="154">
        <v>2</v>
      </c>
      <c r="C11" s="153">
        <v>3</v>
      </c>
      <c r="D11" s="153">
        <v>4</v>
      </c>
      <c r="E11" s="153">
        <v>5</v>
      </c>
      <c r="F11" s="153" t="s">
        <v>109</v>
      </c>
      <c r="G11" s="153">
        <v>7</v>
      </c>
      <c r="H11" s="153" t="s">
        <v>100</v>
      </c>
      <c r="I11" s="153" t="s">
        <v>102</v>
      </c>
      <c r="J11" s="153">
        <v>10</v>
      </c>
      <c r="K11" s="153">
        <v>11</v>
      </c>
    </row>
    <row r="12" spans="1:11" s="145" customFormat="1" ht="220.5" customHeight="1">
      <c r="A12" s="183">
        <v>1</v>
      </c>
      <c r="B12" s="184" t="s">
        <v>163</v>
      </c>
      <c r="C12" s="185" t="s">
        <v>62</v>
      </c>
      <c r="D12" s="214">
        <v>15</v>
      </c>
      <c r="E12" s="186"/>
      <c r="F12" s="186">
        <f>E12*D12</f>
        <v>0</v>
      </c>
      <c r="G12" s="187">
        <v>0.08</v>
      </c>
      <c r="H12" s="186">
        <f>E12*1.08</f>
        <v>0</v>
      </c>
      <c r="I12" s="186">
        <f>H12*D12</f>
        <v>0</v>
      </c>
      <c r="J12" s="188"/>
      <c r="K12" s="188"/>
    </row>
    <row r="13" spans="1:11" s="145" customFormat="1" ht="255" customHeight="1">
      <c r="A13" s="169">
        <v>2</v>
      </c>
      <c r="B13" s="189" t="s">
        <v>96</v>
      </c>
      <c r="C13" s="190" t="s">
        <v>62</v>
      </c>
      <c r="D13" s="212">
        <v>4</v>
      </c>
      <c r="E13" s="202"/>
      <c r="F13" s="202">
        <f>E13*D13</f>
        <v>0</v>
      </c>
      <c r="G13" s="203">
        <v>0.08</v>
      </c>
      <c r="H13" s="202">
        <f>E13*1.08</f>
        <v>0</v>
      </c>
      <c r="I13" s="202">
        <f>H13*D13</f>
        <v>0</v>
      </c>
      <c r="J13" s="204"/>
      <c r="K13" s="204"/>
    </row>
    <row r="14" spans="1:11" s="145" customFormat="1" ht="15">
      <c r="A14" s="191"/>
      <c r="B14" s="207" t="s">
        <v>24</v>
      </c>
      <c r="C14" s="166"/>
      <c r="D14" s="166"/>
      <c r="E14" s="201"/>
      <c r="F14" s="192">
        <f>SUM(F12:F13)</f>
        <v>0</v>
      </c>
      <c r="G14" s="201"/>
      <c r="H14" s="201"/>
      <c r="I14" s="193">
        <f>SUM(I12:I13)</f>
        <v>0</v>
      </c>
      <c r="J14" s="201"/>
      <c r="K14" s="201"/>
    </row>
    <row r="15" spans="1:11" s="145" customFormat="1" ht="15">
      <c r="A15" s="194"/>
      <c r="B15" s="195"/>
      <c r="C15" s="195"/>
      <c r="D15" s="195"/>
      <c r="E15" s="195"/>
      <c r="F15" s="196"/>
      <c r="G15" s="195"/>
      <c r="H15" s="195"/>
      <c r="I15" s="195"/>
      <c r="J15" s="197"/>
    </row>
    <row r="16" spans="1:11" s="145" customFormat="1" ht="15">
      <c r="A16" s="198"/>
      <c r="B16" s="199"/>
    </row>
    <row r="17" spans="1:9" s="145" customFormat="1" ht="15">
      <c r="A17" s="198"/>
      <c r="B17" s="199"/>
    </row>
    <row r="18" spans="1:9" s="145" customFormat="1" ht="15">
      <c r="A18" s="198"/>
      <c r="B18" s="199"/>
    </row>
    <row r="19" spans="1:9" s="145" customFormat="1" ht="15"/>
    <row r="20" spans="1:9" s="145" customFormat="1" ht="15">
      <c r="A20" s="340"/>
      <c r="B20" s="340"/>
      <c r="C20" s="340"/>
      <c r="D20" s="340"/>
      <c r="E20" s="340"/>
      <c r="F20" s="340"/>
      <c r="G20" s="340"/>
      <c r="H20" s="340"/>
      <c r="I20" s="340"/>
    </row>
    <row r="21" spans="1:9" s="145" customFormat="1" ht="15">
      <c r="A21" s="341"/>
      <c r="B21" s="341"/>
      <c r="C21" s="341"/>
      <c r="D21" s="341"/>
      <c r="E21" s="200"/>
      <c r="F21" s="341"/>
      <c r="G21" s="341"/>
      <c r="H21" s="341"/>
      <c r="I21" s="341"/>
    </row>
    <row r="22" spans="1:9">
      <c r="A22" s="338"/>
      <c r="B22" s="338"/>
      <c r="C22" s="338"/>
      <c r="D22" s="338"/>
      <c r="E22" s="27"/>
      <c r="F22" s="26"/>
      <c r="G22" s="26"/>
      <c r="H22" s="26"/>
      <c r="I22" s="26"/>
    </row>
  </sheetData>
  <mergeCells count="10">
    <mergeCell ref="A2:B3"/>
    <mergeCell ref="A6:J6"/>
    <mergeCell ref="B7:J7"/>
    <mergeCell ref="A22:B22"/>
    <mergeCell ref="C22:D22"/>
    <mergeCell ref="B8:J8"/>
    <mergeCell ref="A20:I20"/>
    <mergeCell ref="A21:B21"/>
    <mergeCell ref="C21:D21"/>
    <mergeCell ref="F21:I21"/>
  </mergeCells>
  <pageMargins left="0.7" right="0.7" top="0.75" bottom="0.75" header="0.3" footer="0.3"/>
  <pageSetup paperSize="9" scale="5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660D6-25C7-489E-9DF4-6F727C77694E}">
  <sheetPr>
    <pageSetUpPr fitToPage="1"/>
  </sheetPr>
  <dimension ref="A1:M15"/>
  <sheetViews>
    <sheetView workbookViewId="0">
      <selection activeCell="B18" sqref="B18"/>
    </sheetView>
  </sheetViews>
  <sheetFormatPr defaultRowHeight="12.75"/>
  <cols>
    <col min="1" max="1" width="7" style="28" customWidth="1"/>
    <col min="2" max="2" width="20.28515625" style="28" customWidth="1"/>
    <col min="3" max="3" width="13.140625" style="28" customWidth="1"/>
    <col min="4" max="4" width="8.140625" style="28" customWidth="1"/>
    <col min="5" max="5" width="8.42578125" style="28" customWidth="1"/>
    <col min="6" max="6" width="8" style="28" customWidth="1"/>
    <col min="7" max="7" width="10.7109375" style="28" customWidth="1"/>
    <col min="8" max="8" width="5.5703125" style="28" customWidth="1"/>
    <col min="9" max="9" width="8.5703125" style="28" customWidth="1"/>
    <col min="10" max="10" width="10.7109375" style="28" bestFit="1" customWidth="1"/>
    <col min="11" max="11" width="13.140625" style="28" customWidth="1"/>
    <col min="12" max="12" width="12" style="28" customWidth="1"/>
    <col min="13" max="13" width="15.28515625" style="28" customWidth="1"/>
    <col min="14" max="16384" width="9.140625" style="28"/>
  </cols>
  <sheetData>
    <row r="1" spans="1:13" s="145" customFormat="1" ht="1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3" s="146" customFormat="1" ht="15">
      <c r="A2" s="331" t="s">
        <v>97</v>
      </c>
      <c r="B2" s="331"/>
    </row>
    <row r="3" spans="1:13" s="146" customFormat="1" ht="15">
      <c r="A3" s="331"/>
      <c r="B3" s="331"/>
    </row>
    <row r="4" spans="1:13" s="146" customFormat="1" ht="15"/>
    <row r="5" spans="1:13" s="146" customFormat="1" ht="15">
      <c r="A5" s="147"/>
      <c r="C5" s="148"/>
      <c r="D5" s="148"/>
      <c r="E5" s="148"/>
      <c r="F5" s="148"/>
      <c r="G5" s="148"/>
      <c r="H5" s="148"/>
      <c r="J5" s="148"/>
      <c r="K5" s="298" t="s">
        <v>152</v>
      </c>
    </row>
    <row r="6" spans="1:13" s="146" customFormat="1" ht="15">
      <c r="A6" s="336"/>
      <c r="B6" s="336"/>
      <c r="C6" s="336"/>
      <c r="D6" s="336"/>
      <c r="E6" s="336"/>
      <c r="F6" s="336"/>
      <c r="G6" s="336"/>
      <c r="H6" s="336"/>
      <c r="I6" s="336"/>
      <c r="J6" s="336"/>
    </row>
    <row r="7" spans="1:13" s="145" customFormat="1" ht="15">
      <c r="A7" s="144"/>
      <c r="B7" s="337" t="s">
        <v>0</v>
      </c>
      <c r="C7" s="337"/>
      <c r="D7" s="337"/>
      <c r="E7" s="337"/>
      <c r="F7" s="337"/>
      <c r="G7" s="337"/>
      <c r="H7" s="337"/>
      <c r="I7" s="337"/>
      <c r="J7" s="337"/>
      <c r="K7" s="144"/>
    </row>
    <row r="8" spans="1:13" s="198" customFormat="1">
      <c r="A8" s="342" t="s">
        <v>75</v>
      </c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</row>
    <row r="9" spans="1:13" s="198" customFormat="1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3" s="198" customFormat="1" ht="38.25">
      <c r="A10" s="211" t="s">
        <v>1</v>
      </c>
      <c r="B10" s="211" t="s">
        <v>53</v>
      </c>
      <c r="C10" s="211" t="s">
        <v>35</v>
      </c>
      <c r="D10" s="211" t="s">
        <v>3</v>
      </c>
      <c r="E10" s="211" t="s">
        <v>63</v>
      </c>
      <c r="F10" s="211" t="s">
        <v>64</v>
      </c>
      <c r="G10" s="211" t="s">
        <v>6</v>
      </c>
      <c r="H10" s="211" t="s">
        <v>7</v>
      </c>
      <c r="I10" s="211" t="s">
        <v>73</v>
      </c>
      <c r="J10" s="211" t="s">
        <v>19</v>
      </c>
      <c r="K10" s="206" t="s">
        <v>69</v>
      </c>
      <c r="L10" s="210" t="s">
        <v>21</v>
      </c>
      <c r="M10" s="205" t="s">
        <v>70</v>
      </c>
    </row>
    <row r="11" spans="1:13" s="216" customFormat="1" ht="153">
      <c r="A11" s="209">
        <v>1</v>
      </c>
      <c r="B11" s="217" t="s">
        <v>156</v>
      </c>
      <c r="C11" s="209" t="s">
        <v>65</v>
      </c>
      <c r="D11" s="218" t="s">
        <v>72</v>
      </c>
      <c r="E11" s="301">
        <v>220</v>
      </c>
      <c r="F11" s="219"/>
      <c r="G11" s="220">
        <f>E11*F11</f>
        <v>0</v>
      </c>
      <c r="H11" s="221">
        <v>0.08</v>
      </c>
      <c r="I11" s="222">
        <f>F11*1.08</f>
        <v>0</v>
      </c>
      <c r="J11" s="220">
        <f>I11*E11</f>
        <v>0</v>
      </c>
      <c r="K11" s="223"/>
      <c r="L11" s="209"/>
      <c r="M11" s="215"/>
    </row>
    <row r="12" spans="1:13" s="198" customFormat="1">
      <c r="A12" s="343" t="s">
        <v>46</v>
      </c>
      <c r="B12" s="343"/>
      <c r="C12" s="343"/>
      <c r="D12" s="343"/>
      <c r="E12" s="343"/>
      <c r="F12" s="343"/>
      <c r="G12" s="220">
        <f>SUM(G11)</f>
        <v>0</v>
      </c>
      <c r="H12" s="201"/>
      <c r="I12" s="201"/>
      <c r="J12" s="224">
        <f>SUM(J11)</f>
        <v>0</v>
      </c>
      <c r="K12" s="201"/>
      <c r="L12" s="201"/>
      <c r="M12" s="201"/>
    </row>
    <row r="13" spans="1:13">
      <c r="A13" s="225"/>
      <c r="B13" s="226"/>
      <c r="C13" s="226"/>
      <c r="D13" s="226"/>
      <c r="E13" s="226"/>
      <c r="F13" s="226"/>
      <c r="G13" s="227"/>
      <c r="H13" s="227"/>
      <c r="I13" s="227"/>
      <c r="J13" s="227"/>
      <c r="K13" s="226"/>
      <c r="L13" s="213"/>
    </row>
    <row r="15" spans="1:13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</sheetData>
  <mergeCells count="5">
    <mergeCell ref="A2:B3"/>
    <mergeCell ref="A6:J6"/>
    <mergeCell ref="B7:J7"/>
    <mergeCell ref="A8:M8"/>
    <mergeCell ref="A12:F12"/>
  </mergeCells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zad. 1</vt:lpstr>
      <vt:lpstr>zad. 2</vt:lpstr>
      <vt:lpstr>zad. 3</vt:lpstr>
      <vt:lpstr>zad. 4</vt:lpstr>
      <vt:lpstr>zad. 5</vt:lpstr>
      <vt:lpstr>zad. 6</vt:lpstr>
      <vt:lpstr>zad. 7 po zmianie</vt:lpstr>
      <vt:lpstr>zad. 8</vt:lpstr>
      <vt:lpstr>zad. 9</vt:lpstr>
      <vt:lpstr>zad.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Piec</dc:creator>
  <cp:lastModifiedBy>Julia Sadurska</cp:lastModifiedBy>
  <cp:lastPrinted>2024-11-15T08:19:38Z</cp:lastPrinted>
  <dcterms:created xsi:type="dcterms:W3CDTF">2024-08-07T07:30:01Z</dcterms:created>
  <dcterms:modified xsi:type="dcterms:W3CDTF">2025-01-28T07:03:31Z</dcterms:modified>
</cp:coreProperties>
</file>