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na.krassowska\Desktop\"/>
    </mc:Choice>
  </mc:AlternateContent>
  <xr:revisionPtr revIDLastSave="0" documentId="13_ncr:1_{877751F9-BD0C-44D0-8424-EC178CB2C119}" xr6:coauthVersionLast="47" xr6:coauthVersionMax="47" xr10:uidLastSave="{00000000-0000-0000-0000-000000000000}"/>
  <bookViews>
    <workbookView xWindow="-120" yWindow="-120" windowWidth="29040" windowHeight="15840" xr2:uid="{FAF0F5A7-BB2B-4DDE-B91F-3E03AA718019}"/>
  </bookViews>
  <sheets>
    <sheet name="TER" sheetId="1" r:id="rId1"/>
  </sheets>
  <definedNames>
    <definedName name="_xlnm.Print_Area" localSheetId="0">TER!$A$1:$G$83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G81" i="1"/>
  <c r="G82" i="1" s="1"/>
  <c r="G80" i="1" l="1"/>
  <c r="G62" i="1"/>
  <c r="G63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56" i="1"/>
  <c r="G49" i="1"/>
  <c r="G50" i="1"/>
  <c r="G51" i="1"/>
  <c r="G52" i="1"/>
  <c r="G53" i="1"/>
  <c r="G48" i="1"/>
  <c r="G42" i="1"/>
  <c r="G43" i="1"/>
  <c r="G44" i="1"/>
  <c r="G45" i="1"/>
  <c r="G46" i="1"/>
  <c r="G41" i="1"/>
  <c r="G38" i="1"/>
  <c r="G39" i="1"/>
  <c r="G37" i="1"/>
  <c r="G32" i="1"/>
  <c r="G33" i="1"/>
  <c r="G34" i="1"/>
  <c r="G35" i="1"/>
  <c r="G31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6" i="1"/>
  <c r="G13" i="1"/>
  <c r="G14" i="1"/>
  <c r="G12" i="1"/>
  <c r="G9" i="1"/>
  <c r="G10" i="1"/>
  <c r="G8" i="1"/>
  <c r="G54" i="1" s="1"/>
  <c r="E67" i="1" l="1"/>
  <c r="G67" i="1" s="1"/>
  <c r="E64" i="1"/>
  <c r="G64" i="1" s="1"/>
  <c r="E57" i="1"/>
  <c r="E60" i="1" l="1"/>
  <c r="G60" i="1" s="1"/>
  <c r="G57" i="1"/>
  <c r="E58" i="1"/>
  <c r="G58" i="1" s="1"/>
  <c r="E61" i="1" l="1"/>
  <c r="G61" i="1" s="1"/>
  <c r="E59" i="1"/>
  <c r="G59" i="1" s="1"/>
</calcChain>
</file>

<file path=xl/sharedStrings.xml><?xml version="1.0" encoding="utf-8"?>
<sst xmlns="http://schemas.openxmlformats.org/spreadsheetml/2006/main" count="236" uniqueCount="180">
  <si>
    <t>Lp.</t>
  </si>
  <si>
    <t>Opis</t>
  </si>
  <si>
    <t>szt.</t>
  </si>
  <si>
    <t>m3</t>
  </si>
  <si>
    <t>m</t>
  </si>
  <si>
    <t>kpl.</t>
  </si>
  <si>
    <t>m2</t>
  </si>
  <si>
    <t>Nawierzchnia z płyt drogowych betonowych  o grub. 15 cm z wypełnieniem spoin piaskiem</t>
  </si>
  <si>
    <t>m3 drew.</t>
  </si>
  <si>
    <t>Miecze i zastrzały przekrój poprzeczny drewna do 180 cm2 z tarcicy nasyconej</t>
  </si>
  <si>
    <t>Deskowanie połaci dachowych z tarcicy nasyconej</t>
  </si>
  <si>
    <t>słupy, długość ponad 3 m - przekrój poprzeczny drewna ponad 180 cm2 z tarcicy nasyconej</t>
  </si>
  <si>
    <t>Nadproże, długość ponad 3 m - przekrój poprzeczny drewna ponad 180 cm2 z tarcicy nasyconej</t>
  </si>
  <si>
    <t>Panele z siatką stalową jako wypenienie pomiędzy słupami</t>
  </si>
  <si>
    <t>Zbrojenie konstrukcji pod wiatę</t>
  </si>
  <si>
    <t>t</t>
  </si>
  <si>
    <t>Ogrodzenie</t>
  </si>
  <si>
    <t>Wykonanie cokołów betonowych pod ogrodzenie</t>
  </si>
  <si>
    <t>Ogrodzenie z siatki - panele z siatki systemowe</t>
  </si>
  <si>
    <t>Wrota - elementy systemowe ogrodzenia</t>
  </si>
  <si>
    <t>Furtki wejściowe systemowe</t>
  </si>
  <si>
    <t>Wycinki i nasadzenia drzew</t>
  </si>
  <si>
    <t>Obiekty małej architektury</t>
  </si>
  <si>
    <t xml:space="preserve">Pomost pływający </t>
  </si>
  <si>
    <t>Zbrojenie konstrukcji fundamentu</t>
  </si>
  <si>
    <t>Montaż elementów prefabrykowanych pomostu pływającego wraz z zakotwieniem</t>
  </si>
  <si>
    <t>Rozdzielnica RPK wraz z wyposażeniem</t>
  </si>
  <si>
    <t>Podłączenie przewodów kabelkowych o przekroju pod zaciski lub bolce</t>
  </si>
  <si>
    <t>szt.żył</t>
  </si>
  <si>
    <t>Montaż przewodów do opraw oświetleniowych - wciąganie w słupy i rury osłonowe przy wysokości latarń do 4 m bez wysięgnika</t>
  </si>
  <si>
    <t>kpl.przew.</t>
  </si>
  <si>
    <t>Montaż opraw oświetlenia zewnętrznego na słupie  Oprawa parkowa LED, 24W, IP54, IK09, SELV 24VDC</t>
  </si>
  <si>
    <t>Puszki z tworzywa sztucznego zewętrzna, odporna na promieniowanie UV, montowanan na wiacie</t>
  </si>
  <si>
    <t>Łącznik instalacyjny zewnętrzny odporny na promieniowanie UV</t>
  </si>
  <si>
    <t>Oprawy oświetleniowe zewnętrzne licowane z krokwiami  LED 4400 SHM E 24 IP55 840 L-1159mm SELV 24V DC</t>
  </si>
  <si>
    <t>RLM22 czarna odporna na UV układane na drewnie</t>
  </si>
  <si>
    <t>Przewody kabelkowe o łącznym przekroju żył do 7.5 mm2 wciągane do rur  YKXs 4x1,4</t>
  </si>
  <si>
    <t>Sprawdzenie i pomiar 1-fazowego obwodu elektrycznego niskiego napięcia</t>
  </si>
  <si>
    <t>pomiar</t>
  </si>
  <si>
    <t>Sprawdzenie samoczynnego wyłączania zasilania (pierwsza próba)</t>
  </si>
  <si>
    <t>prób.</t>
  </si>
  <si>
    <t>Sprawdzenie samoczynnego wyłączania zasilania (następna próba)</t>
  </si>
  <si>
    <t>Pomiar rezystancji izolacji instalacji elektrycznej - obwód 1-fazowy (pomiar pierwszy)</t>
  </si>
  <si>
    <t>Pomiar rezystancji izolacji instalacji elektrycznej - obwód 1-fazowy (każdy następny pomiar)</t>
  </si>
  <si>
    <t>1.1</t>
  </si>
  <si>
    <t>Wykonanie nawierzchni utwardzonej</t>
  </si>
  <si>
    <t>TABELA ELEMENTÓW ROZLICZENIOWYCH</t>
  </si>
  <si>
    <t>„Budowa przystani kajakowej wraz z niezbędną infrastrukturą i zagospodarowaniem terenu przy ul. Traktorowej w Szczecinie pn. Przystań na Kanale Ceglanym – Wiskord”</t>
  </si>
  <si>
    <t>1.2</t>
  </si>
  <si>
    <t>1.3</t>
  </si>
  <si>
    <t>1.4</t>
  </si>
  <si>
    <t>1.5</t>
  </si>
  <si>
    <t>1.6</t>
  </si>
  <si>
    <t>1.7</t>
  </si>
  <si>
    <t>Roboty hydrotechniczne i roboty związane</t>
  </si>
  <si>
    <t>Roboty elektryczne</t>
  </si>
  <si>
    <t>Cena jedn. netto</t>
  </si>
  <si>
    <t>Wartość netto</t>
  </si>
  <si>
    <t>Betonowanie konstrukcji ławy fundamentowej</t>
  </si>
  <si>
    <t>1.1.1</t>
  </si>
  <si>
    <t>1.1.2</t>
  </si>
  <si>
    <t>1.1.3</t>
  </si>
  <si>
    <t>Zabudowa rozłącznika bezpiecznikowego D02 z wkładką 25A w istniejącym złączu</t>
  </si>
  <si>
    <t>1.2.1</t>
  </si>
  <si>
    <t>1.2.2</t>
  </si>
  <si>
    <t>1.2.4</t>
  </si>
  <si>
    <t>1.3.1</t>
  </si>
  <si>
    <t>1.3.2</t>
  </si>
  <si>
    <t>1.3.3</t>
  </si>
  <si>
    <t>1.3.4</t>
  </si>
  <si>
    <t>1.3.5</t>
  </si>
  <si>
    <t>1.3.7</t>
  </si>
  <si>
    <t>1.3.6</t>
  </si>
  <si>
    <t>1.3.8</t>
  </si>
  <si>
    <t>1.3.9</t>
  </si>
  <si>
    <t>1.3.10</t>
  </si>
  <si>
    <t>1.3.11</t>
  </si>
  <si>
    <t>1.3.12</t>
  </si>
  <si>
    <t>1.3.13</t>
  </si>
  <si>
    <t>1.3.14</t>
  </si>
  <si>
    <t>1.4.1</t>
  </si>
  <si>
    <t>1.4.2</t>
  </si>
  <si>
    <t>1.4.3</t>
  </si>
  <si>
    <t>1.4.4</t>
  </si>
  <si>
    <t>1.4.5</t>
  </si>
  <si>
    <t>1.5.1</t>
  </si>
  <si>
    <t>1.5.2</t>
  </si>
  <si>
    <t>1.5.3</t>
  </si>
  <si>
    <t>1.6.1</t>
  </si>
  <si>
    <t>1.6.2</t>
  </si>
  <si>
    <t>1.6.3</t>
  </si>
  <si>
    <t>1.6.4</t>
  </si>
  <si>
    <t>1.6.5</t>
  </si>
  <si>
    <t>1.6.6</t>
  </si>
  <si>
    <t>Przyczepa kajakowa</t>
  </si>
  <si>
    <t>Montaż stojaka z kołem i rzutką</t>
  </si>
  <si>
    <t>Montaż kompletnej wiaty piknikowej</t>
  </si>
  <si>
    <t>Montaż stojaka do suszenia kapoków</t>
  </si>
  <si>
    <t>1.7.1</t>
  </si>
  <si>
    <t>1.7.2</t>
  </si>
  <si>
    <t>1.7.3</t>
  </si>
  <si>
    <t>1.7.4</t>
  </si>
  <si>
    <t>1.7.5</t>
  </si>
  <si>
    <t>1.7.6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</si>
  <si>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</si>
  <si>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</si>
  <si>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</si>
  <si>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</si>
  <si>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</si>
  <si>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</si>
  <si>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</si>
  <si>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</si>
  <si>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</si>
  <si>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</si>
  <si>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</si>
  <si>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</si>
  <si>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</si>
  <si>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</si>
  <si>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</si>
  <si>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</si>
  <si>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</si>
  <si>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</si>
  <si>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</si>
  <si>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</si>
  <si>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</si>
  <si>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</si>
  <si>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</si>
  <si>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</si>
  <si>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Inwestycja</t>
  </si>
  <si>
    <t>Razem 1 i 2 (netto)</t>
  </si>
  <si>
    <t>Podatek VAT 23%</t>
  </si>
  <si>
    <t>Razem 1 i 2 (brutto)</t>
  </si>
  <si>
    <t>`</t>
  </si>
  <si>
    <t>Nr STWiORB</t>
  </si>
  <si>
    <t>Ilości przedmiarowe</t>
  </si>
  <si>
    <t>ilość</t>
  </si>
  <si>
    <t>[zł]</t>
  </si>
  <si>
    <t>jedn.</t>
  </si>
  <si>
    <t>Schody skarpowe szer. 2,0 m w konstrukcji kompozytowej z wypełnieniem z mieszanki mineralnej</t>
  </si>
  <si>
    <t>Sadzenie drzew wraz z przygotowaniem podłoża, zaprawą dołów, zastosowaniem hydroboxów, stabilizacją drzew i montażem worków nawadniających wraz z pielęgnacją do odbioru końcowego robót oraz trzyletnią opieką gwarancyjną</t>
  </si>
  <si>
    <t>Mechaniczne wykonanie koryta gr. 30 cm wraz z profilowaniem i zagęszczaniem</t>
  </si>
  <si>
    <t>Montaż stojaków rowerowych w kształcie litery "U" - zgodnie z Katalogiem Mebli Miejskich przyjętym Zarządzeniem Nr 458/17 Prezydenta Miasta Szczecin z dnia 24 października 2017 r. (ST1)</t>
  </si>
  <si>
    <t>Betonowanie konstrukcji fundamentu</t>
  </si>
  <si>
    <t>Deskowanie oczepów o dolnej krawędzi na rzędnej powyżej +-0 m montaż z wody - budowa fundamentu pod trap</t>
  </si>
  <si>
    <t>Budowa wiaty krytej o szerokości długości 13 m, szer. 6m wys. 3,6 m</t>
  </si>
  <si>
    <t>Prace ziemne w zakresie niwelacji terenu</t>
  </si>
  <si>
    <t>Montaż i stawianie słupów oświetleniowych aluminiowych o wysokości 4 m z dedykowanym fundamentem</t>
  </si>
  <si>
    <t>SST-H-1.3</t>
  </si>
  <si>
    <t>SST-H-1.4</t>
  </si>
  <si>
    <t>SST-H-1.4
SST-H-1.5
SST-K-1.1</t>
  </si>
  <si>
    <t>SST-H-1.2</t>
  </si>
  <si>
    <t>SST-H-1.5
SST-H-1.6</t>
  </si>
  <si>
    <t>SST-E-1.1</t>
  </si>
  <si>
    <t>SST-H-1.2
SST-H-1.3
SST-H-1.4</t>
  </si>
  <si>
    <t>Mechaniczne karczowanie drzew wraz z transportem i utylizacją odpadów</t>
  </si>
  <si>
    <t>Mechaniczne karczowanie zagajników z oczyszczeniem terenu wraz z wywozem i utylizacją</t>
  </si>
  <si>
    <r>
      <t>Rozbiórka istniejącego ogrodzenia wraz z wywozem i utylizac</t>
    </r>
    <r>
      <rPr>
        <sz val="11"/>
        <rFont val="Calibri"/>
        <family val="2"/>
        <charset val="238"/>
        <scheme val="minor"/>
      </rPr>
      <t>ją materiału z rozbiórki</t>
    </r>
  </si>
  <si>
    <t>Montaż śmietników - zgodnie z Katalogiem Mebli Miejskich przyjętym Zarządzeniem Nr 458/17 Prezydenta Miasta Szczecin z dnia 24 października 2017 r. (K2)</t>
  </si>
  <si>
    <t>Układanie kabli w rowach kablowych ręcznie  YKXs 2x10</t>
  </si>
  <si>
    <t>Układanie kabli w rowach kablowych ręcznie  YKXs 2x4</t>
  </si>
  <si>
    <r>
      <t>Układanie kabli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w rowach kablowych ręcznie  YKXs 4x10</t>
    </r>
  </si>
  <si>
    <t>Zasypywanie rowów dla kabli wykonanych ręcznie</t>
  </si>
  <si>
    <t>Kopanie rowów dla kabli w sposób mechaniczny</t>
  </si>
  <si>
    <t>Kopanie rowów dla kabli w sposób ręczny</t>
  </si>
  <si>
    <t>Zasypywanie rowów dla kabli wykonanych mechanicznie</t>
  </si>
  <si>
    <t>Brama wejścowa 300x290 cm</t>
  </si>
  <si>
    <t>Belki B1 - o długości ponad 2 m - przekrój poprzeczny drewna ponad 180 cm2 z tarcicy nasyconej</t>
  </si>
  <si>
    <t>Belki B2 - o długości ponad 2 m - przekrój poprzeczny drewna ponad 180 cm2 z tarcicy nasyconej</t>
  </si>
  <si>
    <t>Wykopy oraz przekopy wraz z wywozem urobku i utylizacją oraz odwodnieniem i zabezpieczeniem wykopów</t>
  </si>
  <si>
    <r>
      <t>Ręczne usunięcie warstwy ziemi urodzajnej (humusu) o grubości</t>
    </r>
    <r>
      <rPr>
        <sz val="11"/>
        <rFont val="Calibri"/>
        <family val="2"/>
        <charset val="238"/>
        <scheme val="minor"/>
      </rPr>
      <t xml:space="preserve"> średniej</t>
    </r>
    <r>
      <rPr>
        <sz val="11"/>
        <color theme="1"/>
        <rFont val="Calibri"/>
        <family val="2"/>
        <charset val="238"/>
        <scheme val="minor"/>
      </rPr>
      <t xml:space="preserve"> do 15 cm z darnią z przerzutem wraz z wywozem i utylizacją</t>
    </r>
  </si>
  <si>
    <t>Wykonanie 10 szt. mikropali wierconych fi 300 mm, długość pala do 10 m</t>
  </si>
  <si>
    <t>Nawierzchnia z kostki betonowej na podsypce piaskowej z wyp. spoin zaprawą cem.</t>
  </si>
  <si>
    <t>Obrzeża betonowe o wym. 20x6 cm na podsypce piaskowej z wyp. spoin zaprawą cem.</t>
  </si>
  <si>
    <t>Wykonanie 4 szt. mikropali wierconych fi 220 mm, długość pala do 10 m</t>
  </si>
  <si>
    <t>Nasypanie warstwy piasku na dnie rowu kablowego o szerokości do 0,6 m</t>
  </si>
  <si>
    <t>Formowanie i zagęszczanie nasypów o wys. do 3,0 m</t>
  </si>
  <si>
    <t>Podbudowa z kruszywa naturalnego - warstwa dolna o grub. po zagęszcz. 20 cm</t>
  </si>
  <si>
    <t>Krokwie zwykłe, długość ponad 4,5 m przekrój poprzeczny drewna do 180 cm2 z tarcicy nasyconej</t>
  </si>
  <si>
    <t>Razem 1 (netto)</t>
  </si>
  <si>
    <t>Razem 2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</si>
</sst>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Times New Roman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0" fillId="0" borderId="7" xfId="1" applyNumberFormat="1" applyFon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165" fontId="2" fillId="3" borderId="3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0" fillId="0" borderId="29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65" fontId="0" fillId="0" borderId="27" xfId="0" applyNumberFormat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/>
    </xf>
    <xf numFmtId="165" fontId="12" fillId="4" borderId="10" xfId="0" applyNumberFormat="1" applyFont="1" applyFill="1" applyBorder="1" applyAlignment="1">
      <alignment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vertical="center"/>
    </xf>
    <xf numFmtId="165" fontId="12" fillId="4" borderId="16" xfId="0" applyNumberFormat="1" applyFont="1" applyFill="1" applyBorder="1" applyAlignment="1">
      <alignment horizontal="right" vertical="center"/>
    </xf>
    <xf numFmtId="165" fontId="12" fillId="3" borderId="10" xfId="1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E78D-7219-4CA6-957D-1573DF85129C}">
  <sheetPr>
    <pageSetUpPr fitToPage="1"/>
  </sheetPr>
  <dimension ref="A1:J89"/>
  <sheetViews>
    <sheetView tabSelected="1" view="pageBreakPreview" zoomScale="55" zoomScaleNormal="100" zoomScaleSheetLayoutView="55" workbookViewId="0">
      <selection activeCell="G83" sqref="G83"/>
    </sheetView>
  </sheetViews>
  <sheetFormatPr defaultRowHeight="15" x14ac:dyDescent="0.25"/>
  <cols>
    <col min="1" max="1" width="10.42578125" style="5" customWidth="1"/>
    <col min="2" max="2" width="16" style="5" customWidth="1"/>
    <col min="3" max="3" width="99.140625" style="42" customWidth="1"/>
    <col min="4" max="4" width="13.7109375" style="5" customWidth="1"/>
    <col min="5" max="5" width="13.7109375" style="4" customWidth="1"/>
    <col min="6" max="7" width="20.7109375" style="4" customWidth="1"/>
    <col min="8" max="8" width="19.28515625" style="4" customWidth="1"/>
    <col min="9" max="9" width="9.140625" style="4"/>
    <col min="10" max="10" width="9.5703125" style="4" bestFit="1" customWidth="1"/>
    <col min="11" max="16384" width="9.140625" style="4"/>
  </cols>
  <sheetData>
    <row r="1" spans="1:8" s="3" customFormat="1" ht="28.5" customHeight="1" thickBot="1" x14ac:dyDescent="0.3">
      <c r="A1" s="56" t="s">
        <v>46</v>
      </c>
      <c r="B1" s="57"/>
      <c r="C1" s="57"/>
      <c r="D1" s="57"/>
      <c r="E1" s="57"/>
      <c r="F1" s="57"/>
      <c r="G1" s="58"/>
    </row>
    <row r="2" spans="1:8" s="3" customFormat="1" ht="28.5" customHeight="1" thickBot="1" x14ac:dyDescent="0.3">
      <c r="A2" s="62" t="s">
        <v>128</v>
      </c>
      <c r="B2" s="63"/>
      <c r="C2" s="59" t="s">
        <v>47</v>
      </c>
      <c r="D2" s="60"/>
      <c r="E2" s="60"/>
      <c r="F2" s="60"/>
      <c r="G2" s="61"/>
    </row>
    <row r="3" spans="1:8" x14ac:dyDescent="0.25">
      <c r="A3" s="66" t="s">
        <v>0</v>
      </c>
      <c r="B3" s="68" t="s">
        <v>133</v>
      </c>
      <c r="C3" s="70" t="s">
        <v>1</v>
      </c>
      <c r="D3" s="64" t="s">
        <v>134</v>
      </c>
      <c r="E3" s="65"/>
      <c r="F3" s="31" t="s">
        <v>56</v>
      </c>
      <c r="G3" s="30" t="s">
        <v>57</v>
      </c>
    </row>
    <row r="4" spans="1:8" ht="15.75" thickBot="1" x14ac:dyDescent="0.3">
      <c r="A4" s="67"/>
      <c r="B4" s="69"/>
      <c r="C4" s="71"/>
      <c r="D4" s="32" t="s">
        <v>137</v>
      </c>
      <c r="E4" s="32" t="s">
        <v>135</v>
      </c>
      <c r="F4" s="5" t="s">
        <v>136</v>
      </c>
      <c r="G4" s="33" t="s">
        <v>136</v>
      </c>
    </row>
    <row r="5" spans="1:8" s="29" customFormat="1" ht="15.75" thickBot="1" x14ac:dyDescent="0.3">
      <c r="A5" s="34">
        <v>1</v>
      </c>
      <c r="B5" s="28">
        <v>2</v>
      </c>
      <c r="C5" s="39">
        <v>3</v>
      </c>
      <c r="D5" s="35">
        <v>4</v>
      </c>
      <c r="E5" s="35">
        <v>5</v>
      </c>
      <c r="F5" s="35">
        <v>6</v>
      </c>
      <c r="G5" s="36">
        <v>7</v>
      </c>
    </row>
    <row r="6" spans="1:8" ht="23.25" customHeight="1" thickBot="1" x14ac:dyDescent="0.3">
      <c r="A6" s="37">
        <v>1</v>
      </c>
      <c r="B6" s="49"/>
      <c r="C6" s="40" t="s">
        <v>54</v>
      </c>
      <c r="D6" s="2"/>
      <c r="E6" s="1"/>
      <c r="F6" s="1"/>
      <c r="G6" s="21"/>
    </row>
    <row r="7" spans="1:8" ht="20.25" customHeight="1" thickBot="1" x14ac:dyDescent="0.3">
      <c r="A7" s="38" t="s">
        <v>44</v>
      </c>
      <c r="B7" s="50" t="s">
        <v>147</v>
      </c>
      <c r="C7" s="41" t="s">
        <v>145</v>
      </c>
      <c r="D7" s="7"/>
      <c r="E7" s="6"/>
      <c r="F7" s="6"/>
      <c r="G7" s="22"/>
    </row>
    <row r="8" spans="1:8" ht="30" x14ac:dyDescent="0.25">
      <c r="A8" s="46" t="s">
        <v>59</v>
      </c>
      <c r="B8" s="16"/>
      <c r="C8" s="43" t="s">
        <v>169</v>
      </c>
      <c r="D8" s="16" t="s">
        <v>3</v>
      </c>
      <c r="E8" s="17">
        <v>1000</v>
      </c>
      <c r="F8" s="18"/>
      <c r="G8" s="19">
        <f>ROUND(E8*F8,2)</f>
        <v>0</v>
      </c>
    </row>
    <row r="9" spans="1:8" ht="18" customHeight="1" x14ac:dyDescent="0.25">
      <c r="A9" s="47" t="s">
        <v>60</v>
      </c>
      <c r="B9" s="52"/>
      <c r="C9" s="44" t="s">
        <v>168</v>
      </c>
      <c r="D9" s="12" t="s">
        <v>3</v>
      </c>
      <c r="E9" s="14">
        <v>100</v>
      </c>
      <c r="F9" s="13"/>
      <c r="G9" s="19">
        <f t="shared" ref="G9:G73" si="0">ROUND(E9*F9,2)</f>
        <v>0</v>
      </c>
    </row>
    <row r="10" spans="1:8" ht="18" customHeight="1" thickBot="1" x14ac:dyDescent="0.3">
      <c r="A10" s="47" t="s">
        <v>61</v>
      </c>
      <c r="B10" s="52"/>
      <c r="C10" s="44" t="s">
        <v>175</v>
      </c>
      <c r="D10" s="12" t="s">
        <v>3</v>
      </c>
      <c r="E10" s="14">
        <v>900</v>
      </c>
      <c r="F10" s="13"/>
      <c r="G10" s="19">
        <f t="shared" si="0"/>
        <v>0</v>
      </c>
      <c r="H10" s="9"/>
    </row>
    <row r="11" spans="1:8" ht="20.25" customHeight="1" thickBot="1" x14ac:dyDescent="0.3">
      <c r="A11" s="38" t="s">
        <v>48</v>
      </c>
      <c r="B11" s="50" t="s">
        <v>148</v>
      </c>
      <c r="C11" s="41" t="s">
        <v>45</v>
      </c>
      <c r="D11" s="7"/>
      <c r="E11" s="6"/>
      <c r="F11" s="6"/>
      <c r="G11" s="23"/>
    </row>
    <row r="12" spans="1:8" ht="18" customHeight="1" x14ac:dyDescent="0.25">
      <c r="A12" s="46" t="s">
        <v>63</v>
      </c>
      <c r="B12" s="51"/>
      <c r="C12" s="43" t="s">
        <v>140</v>
      </c>
      <c r="D12" s="16" t="s">
        <v>6</v>
      </c>
      <c r="E12" s="20">
        <v>250</v>
      </c>
      <c r="F12" s="18"/>
      <c r="G12" s="19">
        <f t="shared" si="0"/>
        <v>0</v>
      </c>
    </row>
    <row r="13" spans="1:8" ht="18" customHeight="1" x14ac:dyDescent="0.25">
      <c r="A13" s="47" t="s">
        <v>64</v>
      </c>
      <c r="B13" s="52"/>
      <c r="C13" s="44" t="s">
        <v>176</v>
      </c>
      <c r="D13" s="12" t="s">
        <v>6</v>
      </c>
      <c r="E13" s="14">
        <v>250</v>
      </c>
      <c r="F13" s="13"/>
      <c r="G13" s="19">
        <f t="shared" si="0"/>
        <v>0</v>
      </c>
    </row>
    <row r="14" spans="1:8" ht="18" customHeight="1" thickBot="1" x14ac:dyDescent="0.3">
      <c r="A14" s="47" t="s">
        <v>65</v>
      </c>
      <c r="B14" s="52"/>
      <c r="C14" s="44" t="s">
        <v>7</v>
      </c>
      <c r="D14" s="12" t="s">
        <v>6</v>
      </c>
      <c r="E14" s="14">
        <v>250</v>
      </c>
      <c r="F14" s="13"/>
      <c r="G14" s="19">
        <f t="shared" si="0"/>
        <v>0</v>
      </c>
    </row>
    <row r="15" spans="1:8" ht="45" customHeight="1" thickBot="1" x14ac:dyDescent="0.3">
      <c r="A15" s="38" t="s">
        <v>49</v>
      </c>
      <c r="B15" s="53" t="s">
        <v>149</v>
      </c>
      <c r="C15" s="41" t="s">
        <v>144</v>
      </c>
      <c r="D15" s="7"/>
      <c r="E15" s="6"/>
      <c r="F15" s="6"/>
      <c r="G15" s="23"/>
    </row>
    <row r="16" spans="1:8" ht="18" customHeight="1" x14ac:dyDescent="0.25">
      <c r="A16" s="46" t="s">
        <v>66</v>
      </c>
      <c r="B16" s="51"/>
      <c r="C16" s="43" t="s">
        <v>177</v>
      </c>
      <c r="D16" s="16" t="s">
        <v>3</v>
      </c>
      <c r="E16" s="20">
        <v>1.59</v>
      </c>
      <c r="F16" s="18"/>
      <c r="G16" s="19">
        <f t="shared" si="0"/>
        <v>0</v>
      </c>
    </row>
    <row r="17" spans="1:7" ht="18" customHeight="1" x14ac:dyDescent="0.25">
      <c r="A17" s="47" t="s">
        <v>67</v>
      </c>
      <c r="B17" s="52"/>
      <c r="C17" s="44" t="s">
        <v>166</v>
      </c>
      <c r="D17" s="12" t="s">
        <v>8</v>
      </c>
      <c r="E17" s="14">
        <v>1.08</v>
      </c>
      <c r="F17" s="13"/>
      <c r="G17" s="19">
        <f t="shared" si="0"/>
        <v>0</v>
      </c>
    </row>
    <row r="18" spans="1:7" ht="18" customHeight="1" x14ac:dyDescent="0.25">
      <c r="A18" s="47" t="s">
        <v>68</v>
      </c>
      <c r="B18" s="52"/>
      <c r="C18" s="44" t="s">
        <v>167</v>
      </c>
      <c r="D18" s="12" t="s">
        <v>8</v>
      </c>
      <c r="E18" s="14">
        <v>1.08</v>
      </c>
      <c r="F18" s="13"/>
      <c r="G18" s="19">
        <f t="shared" si="0"/>
        <v>0</v>
      </c>
    </row>
    <row r="19" spans="1:7" ht="18" customHeight="1" x14ac:dyDescent="0.25">
      <c r="A19" s="47" t="s">
        <v>69</v>
      </c>
      <c r="B19" s="52"/>
      <c r="C19" s="44" t="s">
        <v>9</v>
      </c>
      <c r="D19" s="12" t="s">
        <v>3</v>
      </c>
      <c r="E19" s="14">
        <v>0.31</v>
      </c>
      <c r="F19" s="13"/>
      <c r="G19" s="19">
        <f t="shared" si="0"/>
        <v>0</v>
      </c>
    </row>
    <row r="20" spans="1:7" ht="18" customHeight="1" x14ac:dyDescent="0.25">
      <c r="A20" s="47" t="s">
        <v>70</v>
      </c>
      <c r="B20" s="52"/>
      <c r="C20" s="44" t="s">
        <v>10</v>
      </c>
      <c r="D20" s="12" t="s">
        <v>6</v>
      </c>
      <c r="E20" s="14">
        <v>78</v>
      </c>
      <c r="F20" s="13"/>
      <c r="G20" s="19">
        <f t="shared" si="0"/>
        <v>0</v>
      </c>
    </row>
    <row r="21" spans="1:7" ht="18" customHeight="1" x14ac:dyDescent="0.25">
      <c r="A21" s="47" t="s">
        <v>72</v>
      </c>
      <c r="B21" s="52"/>
      <c r="C21" s="44" t="s">
        <v>11</v>
      </c>
      <c r="D21" s="12" t="s">
        <v>8</v>
      </c>
      <c r="E21" s="14">
        <v>2.11</v>
      </c>
      <c r="F21" s="13"/>
      <c r="G21" s="19">
        <f t="shared" si="0"/>
        <v>0</v>
      </c>
    </row>
    <row r="22" spans="1:7" ht="18" customHeight="1" x14ac:dyDescent="0.25">
      <c r="A22" s="47" t="s">
        <v>71</v>
      </c>
      <c r="B22" s="52"/>
      <c r="C22" s="44" t="s">
        <v>12</v>
      </c>
      <c r="D22" s="12" t="s">
        <v>8</v>
      </c>
      <c r="E22" s="14">
        <v>0.08</v>
      </c>
      <c r="F22" s="13"/>
      <c r="G22" s="19">
        <f t="shared" si="0"/>
        <v>0</v>
      </c>
    </row>
    <row r="23" spans="1:7" ht="18" customHeight="1" x14ac:dyDescent="0.25">
      <c r="A23" s="47" t="s">
        <v>73</v>
      </c>
      <c r="B23" s="52"/>
      <c r="C23" s="44" t="s">
        <v>13</v>
      </c>
      <c r="D23" s="12" t="s">
        <v>4</v>
      </c>
      <c r="E23" s="14">
        <v>31</v>
      </c>
      <c r="F23" s="13"/>
      <c r="G23" s="19">
        <f t="shared" si="0"/>
        <v>0</v>
      </c>
    </row>
    <row r="24" spans="1:7" ht="18" customHeight="1" x14ac:dyDescent="0.25">
      <c r="A24" s="47" t="s">
        <v>74</v>
      </c>
      <c r="B24" s="52"/>
      <c r="C24" s="44" t="s">
        <v>165</v>
      </c>
      <c r="D24" s="12" t="s">
        <v>5</v>
      </c>
      <c r="E24" s="14">
        <v>1</v>
      </c>
      <c r="F24" s="13"/>
      <c r="G24" s="19">
        <f t="shared" si="0"/>
        <v>0</v>
      </c>
    </row>
    <row r="25" spans="1:7" ht="18" customHeight="1" x14ac:dyDescent="0.25">
      <c r="A25" s="47" t="s">
        <v>75</v>
      </c>
      <c r="B25" s="52"/>
      <c r="C25" s="44" t="s">
        <v>170</v>
      </c>
      <c r="D25" s="12" t="s">
        <v>4</v>
      </c>
      <c r="E25" s="14">
        <v>100</v>
      </c>
      <c r="F25" s="13"/>
      <c r="G25" s="19">
        <f t="shared" si="0"/>
        <v>0</v>
      </c>
    </row>
    <row r="26" spans="1:7" ht="18" customHeight="1" x14ac:dyDescent="0.25">
      <c r="A26" s="47" t="s">
        <v>76</v>
      </c>
      <c r="B26" s="52"/>
      <c r="C26" s="44" t="s">
        <v>171</v>
      </c>
      <c r="D26" s="12" t="s">
        <v>6</v>
      </c>
      <c r="E26" s="14">
        <v>60</v>
      </c>
      <c r="F26" s="13"/>
      <c r="G26" s="19">
        <f t="shared" si="0"/>
        <v>0</v>
      </c>
    </row>
    <row r="27" spans="1:7" ht="18" customHeight="1" x14ac:dyDescent="0.25">
      <c r="A27" s="47" t="s">
        <v>77</v>
      </c>
      <c r="B27" s="52"/>
      <c r="C27" s="44" t="s">
        <v>172</v>
      </c>
      <c r="D27" s="12" t="s">
        <v>4</v>
      </c>
      <c r="E27" s="14">
        <v>34</v>
      </c>
      <c r="F27" s="13"/>
      <c r="G27" s="19">
        <f t="shared" si="0"/>
        <v>0</v>
      </c>
    </row>
    <row r="28" spans="1:7" ht="18" customHeight="1" x14ac:dyDescent="0.25">
      <c r="A28" s="47" t="s">
        <v>78</v>
      </c>
      <c r="B28" s="52"/>
      <c r="C28" s="44" t="s">
        <v>14</v>
      </c>
      <c r="D28" s="12" t="s">
        <v>15</v>
      </c>
      <c r="E28" s="14">
        <v>0.25</v>
      </c>
      <c r="F28" s="13"/>
      <c r="G28" s="19">
        <f t="shared" si="0"/>
        <v>0</v>
      </c>
    </row>
    <row r="29" spans="1:7" ht="18" customHeight="1" thickBot="1" x14ac:dyDescent="0.3">
      <c r="A29" s="47" t="s">
        <v>79</v>
      </c>
      <c r="B29" s="52"/>
      <c r="C29" s="44" t="s">
        <v>58</v>
      </c>
      <c r="D29" s="12" t="s">
        <v>3</v>
      </c>
      <c r="E29" s="14">
        <v>5.44</v>
      </c>
      <c r="F29" s="13"/>
      <c r="G29" s="19">
        <f t="shared" si="0"/>
        <v>0</v>
      </c>
    </row>
    <row r="30" spans="1:7" ht="50.25" customHeight="1" thickBot="1" x14ac:dyDescent="0.3">
      <c r="A30" s="38" t="s">
        <v>50</v>
      </c>
      <c r="B30" s="53" t="s">
        <v>153</v>
      </c>
      <c r="C30" s="41" t="s">
        <v>16</v>
      </c>
      <c r="D30" s="7"/>
      <c r="E30" s="6"/>
      <c r="F30" s="6"/>
      <c r="G30" s="23"/>
    </row>
    <row r="31" spans="1:7" ht="18" customHeight="1" x14ac:dyDescent="0.25">
      <c r="A31" s="46" t="s">
        <v>80</v>
      </c>
      <c r="B31" s="51"/>
      <c r="C31" s="43" t="s">
        <v>156</v>
      </c>
      <c r="D31" s="16" t="s">
        <v>4</v>
      </c>
      <c r="E31" s="20">
        <v>30</v>
      </c>
      <c r="F31" s="18"/>
      <c r="G31" s="19">
        <f t="shared" si="0"/>
        <v>0</v>
      </c>
    </row>
    <row r="32" spans="1:7" ht="18" customHeight="1" x14ac:dyDescent="0.25">
      <c r="A32" s="47" t="s">
        <v>81</v>
      </c>
      <c r="B32" s="52"/>
      <c r="C32" s="44" t="s">
        <v>17</v>
      </c>
      <c r="D32" s="12" t="s">
        <v>4</v>
      </c>
      <c r="E32" s="14">
        <v>95</v>
      </c>
      <c r="F32" s="13"/>
      <c r="G32" s="19">
        <f t="shared" si="0"/>
        <v>0</v>
      </c>
    </row>
    <row r="33" spans="1:7" ht="18" customHeight="1" x14ac:dyDescent="0.25">
      <c r="A33" s="47" t="s">
        <v>82</v>
      </c>
      <c r="B33" s="52"/>
      <c r="C33" s="44" t="s">
        <v>18</v>
      </c>
      <c r="D33" s="12" t="s">
        <v>4</v>
      </c>
      <c r="E33" s="14">
        <v>95</v>
      </c>
      <c r="F33" s="13"/>
      <c r="G33" s="19">
        <f t="shared" si="0"/>
        <v>0</v>
      </c>
    </row>
    <row r="34" spans="1:7" ht="18" customHeight="1" x14ac:dyDescent="0.25">
      <c r="A34" s="47" t="s">
        <v>83</v>
      </c>
      <c r="B34" s="52"/>
      <c r="C34" s="44" t="s">
        <v>19</v>
      </c>
      <c r="D34" s="12" t="s">
        <v>5</v>
      </c>
      <c r="E34" s="14">
        <v>1</v>
      </c>
      <c r="F34" s="13"/>
      <c r="G34" s="19">
        <f t="shared" si="0"/>
        <v>0</v>
      </c>
    </row>
    <row r="35" spans="1:7" ht="18" customHeight="1" thickBot="1" x14ac:dyDescent="0.3">
      <c r="A35" s="48" t="s">
        <v>84</v>
      </c>
      <c r="B35" s="54"/>
      <c r="C35" s="45" t="s">
        <v>20</v>
      </c>
      <c r="D35" s="24" t="s">
        <v>5</v>
      </c>
      <c r="E35" s="25">
        <v>2</v>
      </c>
      <c r="F35" s="26"/>
      <c r="G35" s="19">
        <f t="shared" si="0"/>
        <v>0</v>
      </c>
    </row>
    <row r="36" spans="1:7" ht="20.25" customHeight="1" thickBot="1" x14ac:dyDescent="0.3">
      <c r="A36" s="38" t="s">
        <v>51</v>
      </c>
      <c r="B36" s="50" t="s">
        <v>150</v>
      </c>
      <c r="C36" s="41" t="s">
        <v>21</v>
      </c>
      <c r="D36" s="7"/>
      <c r="E36" s="6"/>
      <c r="F36" s="6"/>
      <c r="G36" s="23"/>
    </row>
    <row r="37" spans="1:7" ht="18" customHeight="1" x14ac:dyDescent="0.25">
      <c r="A37" s="46" t="s">
        <v>85</v>
      </c>
      <c r="B37" s="51"/>
      <c r="C37" s="43" t="s">
        <v>154</v>
      </c>
      <c r="D37" s="16" t="s">
        <v>2</v>
      </c>
      <c r="E37" s="20">
        <v>5</v>
      </c>
      <c r="F37" s="18"/>
      <c r="G37" s="19">
        <f t="shared" si="0"/>
        <v>0</v>
      </c>
    </row>
    <row r="38" spans="1:7" ht="18" customHeight="1" x14ac:dyDescent="0.25">
      <c r="A38" s="47" t="s">
        <v>86</v>
      </c>
      <c r="B38" s="52"/>
      <c r="C38" s="44" t="s">
        <v>155</v>
      </c>
      <c r="D38" s="12" t="s">
        <v>6</v>
      </c>
      <c r="E38" s="15">
        <v>9</v>
      </c>
      <c r="F38" s="13"/>
      <c r="G38" s="19">
        <f t="shared" si="0"/>
        <v>0</v>
      </c>
    </row>
    <row r="39" spans="1:7" ht="45.75" thickBot="1" x14ac:dyDescent="0.3">
      <c r="A39" s="47" t="s">
        <v>87</v>
      </c>
      <c r="B39" s="52"/>
      <c r="C39" s="44" t="s">
        <v>139</v>
      </c>
      <c r="D39" s="12" t="s">
        <v>2</v>
      </c>
      <c r="E39" s="14">
        <v>12</v>
      </c>
      <c r="F39" s="13"/>
      <c r="G39" s="19">
        <f t="shared" si="0"/>
        <v>0</v>
      </c>
    </row>
    <row r="40" spans="1:7" ht="20.25" customHeight="1" thickBot="1" x14ac:dyDescent="0.3">
      <c r="A40" s="38" t="s">
        <v>52</v>
      </c>
      <c r="B40" s="50" t="s">
        <v>148</v>
      </c>
      <c r="C40" s="41" t="s">
        <v>22</v>
      </c>
      <c r="D40" s="7"/>
      <c r="E40" s="6"/>
      <c r="F40" s="10"/>
      <c r="G40" s="23"/>
    </row>
    <row r="41" spans="1:7" ht="18" customHeight="1" x14ac:dyDescent="0.25">
      <c r="A41" s="46" t="s">
        <v>88</v>
      </c>
      <c r="B41" s="51"/>
      <c r="C41" s="43" t="s">
        <v>96</v>
      </c>
      <c r="D41" s="16" t="s">
        <v>5</v>
      </c>
      <c r="E41" s="20">
        <v>1</v>
      </c>
      <c r="F41" s="18"/>
      <c r="G41" s="19">
        <f t="shared" si="0"/>
        <v>0</v>
      </c>
    </row>
    <row r="42" spans="1:7" ht="18" customHeight="1" x14ac:dyDescent="0.25">
      <c r="A42" s="47" t="s">
        <v>89</v>
      </c>
      <c r="B42" s="52"/>
      <c r="C42" s="44" t="s">
        <v>95</v>
      </c>
      <c r="D42" s="12" t="s">
        <v>2</v>
      </c>
      <c r="E42" s="14">
        <v>1</v>
      </c>
      <c r="F42" s="13"/>
      <c r="G42" s="19">
        <f t="shared" si="0"/>
        <v>0</v>
      </c>
    </row>
    <row r="43" spans="1:7" ht="30" x14ac:dyDescent="0.25">
      <c r="A43" s="47" t="s">
        <v>90</v>
      </c>
      <c r="B43" s="52"/>
      <c r="C43" s="44" t="s">
        <v>141</v>
      </c>
      <c r="D43" s="12" t="s">
        <v>2</v>
      </c>
      <c r="E43" s="14">
        <v>8</v>
      </c>
      <c r="F43" s="13"/>
      <c r="G43" s="19">
        <f t="shared" si="0"/>
        <v>0</v>
      </c>
    </row>
    <row r="44" spans="1:7" ht="18" customHeight="1" x14ac:dyDescent="0.25">
      <c r="A44" s="47" t="s">
        <v>91</v>
      </c>
      <c r="B44" s="52"/>
      <c r="C44" s="44" t="s">
        <v>97</v>
      </c>
      <c r="D44" s="12" t="s">
        <v>5</v>
      </c>
      <c r="E44" s="14">
        <v>1</v>
      </c>
      <c r="F44" s="13"/>
      <c r="G44" s="19">
        <f t="shared" si="0"/>
        <v>0</v>
      </c>
    </row>
    <row r="45" spans="1:7" ht="18" customHeight="1" x14ac:dyDescent="0.25">
      <c r="A45" s="47" t="s">
        <v>92</v>
      </c>
      <c r="B45" s="52"/>
      <c r="C45" s="44" t="s">
        <v>94</v>
      </c>
      <c r="D45" s="12" t="s">
        <v>5</v>
      </c>
      <c r="E45" s="14">
        <v>2</v>
      </c>
      <c r="F45" s="13"/>
      <c r="G45" s="19">
        <f t="shared" si="0"/>
        <v>0</v>
      </c>
    </row>
    <row r="46" spans="1:7" ht="30.75" thickBot="1" x14ac:dyDescent="0.3">
      <c r="A46" s="48" t="s">
        <v>93</v>
      </c>
      <c r="B46" s="54"/>
      <c r="C46" s="45" t="s">
        <v>157</v>
      </c>
      <c r="D46" s="24" t="s">
        <v>2</v>
      </c>
      <c r="E46" s="25">
        <v>3</v>
      </c>
      <c r="F46" s="26"/>
      <c r="G46" s="19">
        <f t="shared" si="0"/>
        <v>0</v>
      </c>
    </row>
    <row r="47" spans="1:7" ht="33" customHeight="1" thickBot="1" x14ac:dyDescent="0.3">
      <c r="A47" s="38" t="s">
        <v>53</v>
      </c>
      <c r="B47" s="53" t="s">
        <v>151</v>
      </c>
      <c r="C47" s="41" t="s">
        <v>23</v>
      </c>
      <c r="D47" s="7"/>
      <c r="E47" s="6"/>
      <c r="F47" s="6"/>
      <c r="G47" s="23"/>
    </row>
    <row r="48" spans="1:7" ht="18" customHeight="1" x14ac:dyDescent="0.25">
      <c r="A48" s="46" t="s">
        <v>98</v>
      </c>
      <c r="B48" s="51"/>
      <c r="C48" s="43" t="s">
        <v>173</v>
      </c>
      <c r="D48" s="16" t="s">
        <v>4</v>
      </c>
      <c r="E48" s="20">
        <v>40</v>
      </c>
      <c r="F48" s="18"/>
      <c r="G48" s="19">
        <f t="shared" si="0"/>
        <v>0</v>
      </c>
    </row>
    <row r="49" spans="1:10" ht="18" customHeight="1" x14ac:dyDescent="0.25">
      <c r="A49" s="47" t="s">
        <v>99</v>
      </c>
      <c r="B49" s="52"/>
      <c r="C49" s="44" t="s">
        <v>138</v>
      </c>
      <c r="D49" s="12" t="s">
        <v>5</v>
      </c>
      <c r="E49" s="14">
        <v>1</v>
      </c>
      <c r="F49" s="13"/>
      <c r="G49" s="19">
        <f t="shared" si="0"/>
        <v>0</v>
      </c>
    </row>
    <row r="50" spans="1:10" ht="34.5" customHeight="1" x14ac:dyDescent="0.25">
      <c r="A50" s="47" t="s">
        <v>100</v>
      </c>
      <c r="B50" s="52"/>
      <c r="C50" s="44" t="s">
        <v>143</v>
      </c>
      <c r="D50" s="12" t="s">
        <v>6</v>
      </c>
      <c r="E50" s="14">
        <v>2</v>
      </c>
      <c r="F50" s="13"/>
      <c r="G50" s="19">
        <f t="shared" si="0"/>
        <v>0</v>
      </c>
    </row>
    <row r="51" spans="1:10" ht="18" customHeight="1" x14ac:dyDescent="0.25">
      <c r="A51" s="47" t="s">
        <v>101</v>
      </c>
      <c r="B51" s="52"/>
      <c r="C51" s="44" t="s">
        <v>24</v>
      </c>
      <c r="D51" s="12" t="s">
        <v>15</v>
      </c>
      <c r="E51" s="15">
        <v>5.5E-2</v>
      </c>
      <c r="F51" s="13"/>
      <c r="G51" s="19">
        <f t="shared" si="0"/>
        <v>0</v>
      </c>
    </row>
    <row r="52" spans="1:10" ht="18" customHeight="1" x14ac:dyDescent="0.25">
      <c r="A52" s="47" t="s">
        <v>102</v>
      </c>
      <c r="B52" s="52"/>
      <c r="C52" s="44" t="s">
        <v>142</v>
      </c>
      <c r="D52" s="12" t="s">
        <v>3</v>
      </c>
      <c r="E52" s="14">
        <v>2</v>
      </c>
      <c r="F52" s="13"/>
      <c r="G52" s="19">
        <f t="shared" si="0"/>
        <v>0</v>
      </c>
    </row>
    <row r="53" spans="1:10" ht="18" customHeight="1" thickBot="1" x14ac:dyDescent="0.3">
      <c r="A53" s="48" t="s">
        <v>103</v>
      </c>
      <c r="B53" s="54"/>
      <c r="C53" s="45" t="s">
        <v>25</v>
      </c>
      <c r="D53" s="24" t="s">
        <v>5</v>
      </c>
      <c r="E53" s="25">
        <v>1</v>
      </c>
      <c r="F53" s="26"/>
      <c r="G53" s="74">
        <f t="shared" si="0"/>
        <v>0</v>
      </c>
      <c r="J53" s="8"/>
    </row>
    <row r="54" spans="1:10" ht="25.5" customHeight="1" thickBot="1" x14ac:dyDescent="0.3">
      <c r="A54" s="75"/>
      <c r="B54" s="77"/>
      <c r="C54" s="78"/>
      <c r="D54" s="79"/>
      <c r="E54" s="80"/>
      <c r="F54" s="81" t="s">
        <v>178</v>
      </c>
      <c r="G54" s="76">
        <f>SUM(G8:G10,G12:G14,G16:G29,G31:G35,G37:G39,G41:G46,G48:G53)</f>
        <v>0</v>
      </c>
      <c r="J54" s="8"/>
    </row>
    <row r="55" spans="1:10" ht="23.25" customHeight="1" thickBot="1" x14ac:dyDescent="0.3">
      <c r="A55" s="37">
        <v>2</v>
      </c>
      <c r="B55" s="49" t="s">
        <v>152</v>
      </c>
      <c r="C55" s="40" t="s">
        <v>55</v>
      </c>
      <c r="D55" s="2"/>
      <c r="E55" s="1"/>
      <c r="F55" s="1"/>
      <c r="G55" s="27"/>
    </row>
    <row r="56" spans="1:10" ht="18" customHeight="1" x14ac:dyDescent="0.25">
      <c r="A56" s="46" t="s">
        <v>104</v>
      </c>
      <c r="B56" s="51"/>
      <c r="C56" s="72" t="s">
        <v>62</v>
      </c>
      <c r="D56" s="16" t="s">
        <v>2</v>
      </c>
      <c r="E56" s="20">
        <v>1</v>
      </c>
      <c r="F56" s="18"/>
      <c r="G56" s="19">
        <f t="shared" si="0"/>
        <v>0</v>
      </c>
      <c r="J56" s="8"/>
    </row>
    <row r="57" spans="1:10" ht="18" customHeight="1" x14ac:dyDescent="0.25">
      <c r="A57" s="47" t="s">
        <v>105</v>
      </c>
      <c r="B57" s="52"/>
      <c r="C57" s="73" t="s">
        <v>162</v>
      </c>
      <c r="D57" s="12" t="s">
        <v>3</v>
      </c>
      <c r="E57" s="14">
        <f>(118+2+22+26+18)*0.6</f>
        <v>111.6</v>
      </c>
      <c r="F57" s="13"/>
      <c r="G57" s="19">
        <f t="shared" si="0"/>
        <v>0</v>
      </c>
    </row>
    <row r="58" spans="1:10" ht="18" customHeight="1" x14ac:dyDescent="0.25">
      <c r="A58" s="47" t="s">
        <v>106</v>
      </c>
      <c r="B58" s="52"/>
      <c r="C58" s="73" t="s">
        <v>163</v>
      </c>
      <c r="D58" s="12" t="s">
        <v>3</v>
      </c>
      <c r="E58" s="14">
        <f>E57*10%</f>
        <v>11.16</v>
      </c>
      <c r="F58" s="13"/>
      <c r="G58" s="19">
        <f t="shared" si="0"/>
        <v>0</v>
      </c>
    </row>
    <row r="59" spans="1:10" ht="18" customHeight="1" x14ac:dyDescent="0.25">
      <c r="A59" s="47" t="s">
        <v>107</v>
      </c>
      <c r="B59" s="52"/>
      <c r="C59" s="73" t="s">
        <v>174</v>
      </c>
      <c r="D59" s="12" t="s">
        <v>4</v>
      </c>
      <c r="E59" s="14">
        <f>E57+E58</f>
        <v>122.75999999999999</v>
      </c>
      <c r="F59" s="13"/>
      <c r="G59" s="19">
        <f t="shared" si="0"/>
        <v>0</v>
      </c>
    </row>
    <row r="60" spans="1:10" ht="18" customHeight="1" x14ac:dyDescent="0.25">
      <c r="A60" s="47" t="s">
        <v>108</v>
      </c>
      <c r="B60" s="52"/>
      <c r="C60" s="73" t="s">
        <v>164</v>
      </c>
      <c r="D60" s="12" t="s">
        <v>3</v>
      </c>
      <c r="E60" s="14">
        <f>E57</f>
        <v>111.6</v>
      </c>
      <c r="F60" s="13"/>
      <c r="G60" s="19">
        <f t="shared" si="0"/>
        <v>0</v>
      </c>
    </row>
    <row r="61" spans="1:10" ht="18" customHeight="1" x14ac:dyDescent="0.25">
      <c r="A61" s="47" t="s">
        <v>109</v>
      </c>
      <c r="B61" s="52"/>
      <c r="C61" s="44" t="s">
        <v>161</v>
      </c>
      <c r="D61" s="12" t="s">
        <v>3</v>
      </c>
      <c r="E61" s="14">
        <f>E58</f>
        <v>11.16</v>
      </c>
      <c r="F61" s="13"/>
      <c r="G61" s="19">
        <f t="shared" si="0"/>
        <v>0</v>
      </c>
    </row>
    <row r="62" spans="1:10" ht="18" customHeight="1" x14ac:dyDescent="0.25">
      <c r="A62" s="47" t="s">
        <v>110</v>
      </c>
      <c r="B62" s="52"/>
      <c r="C62" s="44" t="s">
        <v>158</v>
      </c>
      <c r="D62" s="12" t="s">
        <v>4</v>
      </c>
      <c r="E62" s="14">
        <v>125</v>
      </c>
      <c r="F62" s="13"/>
      <c r="G62" s="19">
        <f t="shared" si="0"/>
        <v>0</v>
      </c>
    </row>
    <row r="63" spans="1:10" ht="18" customHeight="1" x14ac:dyDescent="0.25">
      <c r="A63" s="47" t="s">
        <v>111</v>
      </c>
      <c r="B63" s="52"/>
      <c r="C63" s="44" t="s">
        <v>159</v>
      </c>
      <c r="D63" s="12" t="s">
        <v>4</v>
      </c>
      <c r="E63" s="14">
        <v>3</v>
      </c>
      <c r="F63" s="13"/>
      <c r="G63" s="19">
        <f t="shared" si="0"/>
        <v>0</v>
      </c>
    </row>
    <row r="64" spans="1:10" ht="18" customHeight="1" x14ac:dyDescent="0.25">
      <c r="A64" s="47" t="s">
        <v>112</v>
      </c>
      <c r="B64" s="52"/>
      <c r="C64" s="44" t="s">
        <v>160</v>
      </c>
      <c r="D64" s="12" t="s">
        <v>4</v>
      </c>
      <c r="E64" s="14">
        <f>26+30+26</f>
        <v>82</v>
      </c>
      <c r="F64" s="13"/>
      <c r="G64" s="19">
        <f t="shared" si="0"/>
        <v>0</v>
      </c>
    </row>
    <row r="65" spans="1:10" ht="18" customHeight="1" x14ac:dyDescent="0.25">
      <c r="A65" s="47" t="s">
        <v>113</v>
      </c>
      <c r="B65" s="52"/>
      <c r="C65" s="44" t="s">
        <v>26</v>
      </c>
      <c r="D65" s="12" t="s">
        <v>2</v>
      </c>
      <c r="E65" s="14">
        <v>1</v>
      </c>
      <c r="F65" s="13"/>
      <c r="G65" s="19">
        <f t="shared" si="0"/>
        <v>0</v>
      </c>
    </row>
    <row r="66" spans="1:10" ht="18" customHeight="1" x14ac:dyDescent="0.25">
      <c r="A66" s="47" t="s">
        <v>114</v>
      </c>
      <c r="B66" s="52"/>
      <c r="C66" s="44" t="s">
        <v>146</v>
      </c>
      <c r="D66" s="12" t="s">
        <v>2</v>
      </c>
      <c r="E66" s="14">
        <v>3</v>
      </c>
      <c r="F66" s="13"/>
      <c r="G66" s="19">
        <f t="shared" si="0"/>
        <v>0</v>
      </c>
    </row>
    <row r="67" spans="1:10" ht="18" customHeight="1" x14ac:dyDescent="0.25">
      <c r="A67" s="47" t="s">
        <v>115</v>
      </c>
      <c r="B67" s="52"/>
      <c r="C67" s="44" t="s">
        <v>27</v>
      </c>
      <c r="D67" s="12" t="s">
        <v>28</v>
      </c>
      <c r="E67" s="14">
        <f>2*2+12*4</f>
        <v>52</v>
      </c>
      <c r="F67" s="13"/>
      <c r="G67" s="19">
        <f t="shared" si="0"/>
        <v>0</v>
      </c>
    </row>
    <row r="68" spans="1:10" ht="33" customHeight="1" x14ac:dyDescent="0.25">
      <c r="A68" s="47" t="s">
        <v>116</v>
      </c>
      <c r="B68" s="52"/>
      <c r="C68" s="44" t="s">
        <v>29</v>
      </c>
      <c r="D68" s="12" t="s">
        <v>30</v>
      </c>
      <c r="E68" s="14">
        <v>3</v>
      </c>
      <c r="F68" s="13"/>
      <c r="G68" s="19">
        <f t="shared" si="0"/>
        <v>0</v>
      </c>
    </row>
    <row r="69" spans="1:10" ht="18" customHeight="1" x14ac:dyDescent="0.25">
      <c r="A69" s="47" t="s">
        <v>117</v>
      </c>
      <c r="B69" s="52"/>
      <c r="C69" s="44" t="s">
        <v>31</v>
      </c>
      <c r="D69" s="12" t="s">
        <v>2</v>
      </c>
      <c r="E69" s="14">
        <v>3</v>
      </c>
      <c r="F69" s="13"/>
      <c r="G69" s="19">
        <f t="shared" si="0"/>
        <v>0</v>
      </c>
    </row>
    <row r="70" spans="1:10" ht="18" customHeight="1" x14ac:dyDescent="0.25">
      <c r="A70" s="47" t="s">
        <v>118</v>
      </c>
      <c r="B70" s="52"/>
      <c r="C70" s="44" t="s">
        <v>32</v>
      </c>
      <c r="D70" s="12" t="s">
        <v>2</v>
      </c>
      <c r="E70" s="14">
        <v>1</v>
      </c>
      <c r="F70" s="13"/>
      <c r="G70" s="19">
        <f t="shared" si="0"/>
        <v>0</v>
      </c>
    </row>
    <row r="71" spans="1:10" ht="18" customHeight="1" x14ac:dyDescent="0.25">
      <c r="A71" s="47" t="s">
        <v>119</v>
      </c>
      <c r="B71" s="52"/>
      <c r="C71" s="44" t="s">
        <v>33</v>
      </c>
      <c r="D71" s="12" t="s">
        <v>2</v>
      </c>
      <c r="E71" s="14">
        <v>1</v>
      </c>
      <c r="F71" s="13"/>
      <c r="G71" s="19">
        <f t="shared" si="0"/>
        <v>0</v>
      </c>
    </row>
    <row r="72" spans="1:10" ht="18" customHeight="1" x14ac:dyDescent="0.25">
      <c r="A72" s="47" t="s">
        <v>120</v>
      </c>
      <c r="B72" s="52"/>
      <c r="C72" s="44" t="s">
        <v>34</v>
      </c>
      <c r="D72" s="12" t="s">
        <v>5</v>
      </c>
      <c r="E72" s="14">
        <v>3</v>
      </c>
      <c r="F72" s="13"/>
      <c r="G72" s="19">
        <f t="shared" si="0"/>
        <v>0</v>
      </c>
    </row>
    <row r="73" spans="1:10" ht="18" customHeight="1" x14ac:dyDescent="0.25">
      <c r="A73" s="47" t="s">
        <v>121</v>
      </c>
      <c r="B73" s="52"/>
      <c r="C73" s="44" t="s">
        <v>35</v>
      </c>
      <c r="D73" s="12" t="s">
        <v>4</v>
      </c>
      <c r="E73" s="14">
        <v>20</v>
      </c>
      <c r="F73" s="13"/>
      <c r="G73" s="19">
        <f t="shared" si="0"/>
        <v>0</v>
      </c>
    </row>
    <row r="74" spans="1:10" ht="18" customHeight="1" x14ac:dyDescent="0.25">
      <c r="A74" s="47" t="s">
        <v>122</v>
      </c>
      <c r="B74" s="52"/>
      <c r="C74" s="44" t="s">
        <v>36</v>
      </c>
      <c r="D74" s="12" t="s">
        <v>4</v>
      </c>
      <c r="E74" s="14">
        <v>20</v>
      </c>
      <c r="F74" s="13"/>
      <c r="G74" s="19">
        <f t="shared" ref="G74:G79" si="1">ROUND(E74*F74,2)</f>
        <v>0</v>
      </c>
    </row>
    <row r="75" spans="1:10" ht="18" customHeight="1" x14ac:dyDescent="0.25">
      <c r="A75" s="47" t="s">
        <v>123</v>
      </c>
      <c r="B75" s="52"/>
      <c r="C75" s="44" t="s">
        <v>37</v>
      </c>
      <c r="D75" s="12" t="s">
        <v>38</v>
      </c>
      <c r="E75" s="14">
        <v>5</v>
      </c>
      <c r="F75" s="13"/>
      <c r="G75" s="19">
        <f t="shared" si="1"/>
        <v>0</v>
      </c>
    </row>
    <row r="76" spans="1:10" ht="18" customHeight="1" x14ac:dyDescent="0.25">
      <c r="A76" s="47" t="s">
        <v>124</v>
      </c>
      <c r="B76" s="52"/>
      <c r="C76" s="44" t="s">
        <v>39</v>
      </c>
      <c r="D76" s="12" t="s">
        <v>40</v>
      </c>
      <c r="E76" s="14">
        <v>1</v>
      </c>
      <c r="F76" s="13"/>
      <c r="G76" s="19">
        <f t="shared" si="1"/>
        <v>0</v>
      </c>
    </row>
    <row r="77" spans="1:10" ht="18" customHeight="1" x14ac:dyDescent="0.25">
      <c r="A77" s="47" t="s">
        <v>125</v>
      </c>
      <c r="B77" s="52"/>
      <c r="C77" s="44" t="s">
        <v>41</v>
      </c>
      <c r="D77" s="12" t="s">
        <v>40</v>
      </c>
      <c r="E77" s="14">
        <v>4</v>
      </c>
      <c r="F77" s="13"/>
      <c r="G77" s="19">
        <f t="shared" si="1"/>
        <v>0</v>
      </c>
    </row>
    <row r="78" spans="1:10" ht="18" customHeight="1" x14ac:dyDescent="0.25">
      <c r="A78" s="47" t="s">
        <v>126</v>
      </c>
      <c r="B78" s="52"/>
      <c r="C78" s="44" t="s">
        <v>42</v>
      </c>
      <c r="D78" s="12" t="s">
        <v>38</v>
      </c>
      <c r="E78" s="14">
        <v>1</v>
      </c>
      <c r="F78" s="13"/>
      <c r="G78" s="19">
        <f t="shared" si="1"/>
        <v>0</v>
      </c>
    </row>
    <row r="79" spans="1:10" ht="18" customHeight="1" thickBot="1" x14ac:dyDescent="0.3">
      <c r="A79" s="48" t="s">
        <v>127</v>
      </c>
      <c r="B79" s="55"/>
      <c r="C79" s="45" t="s">
        <v>43</v>
      </c>
      <c r="D79" s="24" t="s">
        <v>38</v>
      </c>
      <c r="E79" s="25">
        <v>4</v>
      </c>
      <c r="F79" s="26"/>
      <c r="G79" s="19">
        <f t="shared" si="1"/>
        <v>0</v>
      </c>
    </row>
    <row r="80" spans="1:10" ht="25.5" customHeight="1" thickBot="1" x14ac:dyDescent="0.3">
      <c r="A80" s="75"/>
      <c r="B80" s="77"/>
      <c r="C80" s="78"/>
      <c r="D80" s="79"/>
      <c r="E80" s="80"/>
      <c r="F80" s="81" t="s">
        <v>179</v>
      </c>
      <c r="G80" s="76">
        <f>SUM(G56:G79)</f>
        <v>0</v>
      </c>
      <c r="J80" s="8"/>
    </row>
    <row r="81" spans="1:9" ht="24" customHeight="1" thickBot="1" x14ac:dyDescent="0.3">
      <c r="A81" s="84"/>
      <c r="B81" s="85"/>
      <c r="C81" s="85"/>
      <c r="D81" s="85"/>
      <c r="E81" s="85"/>
      <c r="F81" s="83" t="s">
        <v>129</v>
      </c>
      <c r="G81" s="82">
        <f>G54+G80</f>
        <v>0</v>
      </c>
      <c r="H81" s="11"/>
    </row>
    <row r="82" spans="1:9" ht="24" customHeight="1" thickBot="1" x14ac:dyDescent="0.3">
      <c r="A82" s="86"/>
      <c r="B82" s="87"/>
      <c r="C82" s="87"/>
      <c r="D82" s="87"/>
      <c r="E82" s="87"/>
      <c r="F82" s="88" t="s">
        <v>130</v>
      </c>
      <c r="G82" s="82">
        <f>ROUND(G81*0.23,2)</f>
        <v>0</v>
      </c>
    </row>
    <row r="83" spans="1:9" ht="24" customHeight="1" thickBot="1" x14ac:dyDescent="0.3">
      <c r="A83" s="84"/>
      <c r="B83" s="85"/>
      <c r="C83" s="85"/>
      <c r="D83" s="85"/>
      <c r="E83" s="85"/>
      <c r="F83" s="88" t="s">
        <v>131</v>
      </c>
      <c r="G83" s="82">
        <f>G81+G82</f>
        <v>0</v>
      </c>
    </row>
    <row r="84" spans="1:9" x14ac:dyDescent="0.25">
      <c r="G84" s="11"/>
      <c r="I84" s="4" t="s">
        <v>132</v>
      </c>
    </row>
    <row r="89" spans="1:9" x14ac:dyDescent="0.25">
      <c r="C89" s="42" t="s">
        <v>132</v>
      </c>
    </row>
  </sheetData>
  <mergeCells count="7">
    <mergeCell ref="A1:G1"/>
    <mergeCell ref="C2:G2"/>
    <mergeCell ref="A2:B2"/>
    <mergeCell ref="D3:E3"/>
    <mergeCell ref="A3:A4"/>
    <mergeCell ref="B3:B4"/>
    <mergeCell ref="C3:C4"/>
  </mergeCells>
  <phoneticPr fontId="4" type="noConversion"/>
  <pageMargins left="0.7" right="0.7" top="0.75" bottom="0.75" header="0.3" footer="0.3"/>
  <pageSetup paperSize="8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m 1 u W t 0 b o n C k A A A A 9 g A A A B I A H A B D b 2 5 m a W c v U G F j a 2 F n Z S 5 4 b W w g o h g A K K A U A A A A A A A A A A A A A A A A A A A A A A A A A A A A h Y 8 x D o I w G I W v Q r r T F s T E k J 8 y u E J C Y m J c m 1 K h A Q q h x X I 3 B 4 / k F c Q o 6 u b 4 v v c N 7 9 2 v N 0 j n r v U u c j S q 1 w k K M E W e 1 K I v l a 4 S N N m z v 0 M p g 4 K L h l f S W 2 R t 4 t m U C a q t H W J C n H P Y b X A / V i S k N C C n P D u I W n Y c f W T 1 X / a V N p Z r I R G D 4 2 s M C 3 E Q U R z R L a Z A V g i 5 0 l 8 h X P Y + 2 x 8 I + 6 m 1 0 y j Z 0 P p F B m S N Q N 4 f 2 A N Q S w M E F A A C A A g A m m 1 u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t b l o o i k e 4 D g A A A B E A A A A T A B w A R m 9 y b X V s Y X M v U 2 V j d G l v b j E u b S C i G A A o o B Q A A A A A A A A A A A A A A A A A A A A A A A A A A A A r T k 0 u y c z P U w i G 0 I b W A F B L A Q I t A B Q A A g A I A J p t b l r d G 6 J w p A A A A P Y A A A A S A A A A A A A A A A A A A A A A A A A A A A B D b 2 5 m a W c v U G F j a 2 F n Z S 5 4 b W x Q S w E C L Q A U A A I A C A C a b W 5 a D 8 r p q 6 Q A A A D p A A A A E w A A A A A A A A A A A A A A A A D w A A A A W 0 N v b n R l b n R f V H l w Z X N d L n h t b F B L A Q I t A B Q A A g A I A J p t b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H M I v Q Y q 7 D T 5 m 7 w W O B t d e Y A A A A A A I A A A A A A A N m A A D A A A A A E A A A A G 9 z 2 c G D E f 7 Z B o S L p i 2 a i y w A A A A A B I A A A K A A A A A Q A A A A h K y / J v e 5 v 7 h D Q O t q 7 w V D U l A A A A B p r J t s E 5 2 V B t 1 r p l k m E Q + + w e g T y Z u d G w h 9 m X T L Y z c m S T 5 D C 7 I C t o Y u 8 7 9 5 R l 9 R U s f C P l J n v O 0 R i 1 8 G A u e 8 U R 3 N 4 E C K U l O l o g o X B V o Y B t M f e R Q A A A D s z B n 4 B A x e X H + X b A u H 4 H n Q p e S k h w = = < / D a t a M a s h u p > 
</file>

<file path=customXml/itemProps1.xml><?xml version="1.0" encoding="utf-8"?>
<ds:datastoreItem xmlns:ds="http://schemas.openxmlformats.org/officeDocument/2006/customXml" ds:itemID="{8FF116EF-EB0D-4FA9-8912-1961E36CDA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Bugaj</dc:creator>
  <cp:lastModifiedBy>Szczecińskie Inwestycje Miejskie</cp:lastModifiedBy>
  <cp:lastPrinted>2025-03-14T12:45:57Z</cp:lastPrinted>
  <dcterms:created xsi:type="dcterms:W3CDTF">2025-03-14T08:51:06Z</dcterms:created>
  <dcterms:modified xsi:type="dcterms:W3CDTF">2025-03-18T09:15:08Z</dcterms:modified>
</cp:coreProperties>
</file>